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PRUE\PAU\RY27 PAU\"/>
    </mc:Choice>
  </mc:AlternateContent>
  <xr:revisionPtr revIDLastSave="0" documentId="14_{A4F32E30-32F9-4968-98FF-815627C5A46D}" xr6:coauthVersionLast="47" xr6:coauthVersionMax="47" xr10:uidLastSave="{00000000-0000-0000-0000-000000000000}"/>
  <bookViews>
    <workbookView xWindow="-120" yWindow="-120" windowWidth="38640" windowHeight="21120" tabRatio="716" xr2:uid="{00000000-000D-0000-FFFF-FFFF00000000}"/>
  </bookViews>
  <sheets>
    <sheet name="Savings" sheetId="2" r:id="rId1"/>
    <sheet name="Statewide PAU Revenue" sheetId="8" r:id="rId2"/>
    <sheet name="PAU Performance" sheetId="10" r:id="rId3"/>
    <sheet name="Hospital PAU Savings" sheetId="7" r:id="rId4"/>
    <sheet name="Hospital PAU Savings (NEW) $0" sheetId="13" r:id="rId5"/>
    <sheet name="Sheet1" sheetId="6" state="hidden" r:id="rId6"/>
    <sheet name="change log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'Hospital PAU Savings'!$A$3:$WUK$51</definedName>
    <definedName name="_xlnm._FilterDatabase" localSheetId="4" hidden="1">'Hospital PAU Savings (NEW) $0'!$A$3:$WUJ$3</definedName>
    <definedName name="_xlnm._FilterDatabase" localSheetId="5" hidden="1">Sheet1!$A$1:$D$1</definedName>
    <definedName name="_xlnm._FilterDatabase" localSheetId="1" hidden="1">'Statewide PAU Revenue'!$A$2:$WE$2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3">'Hospital PAU Savings'!$A$1:$K$58</definedName>
    <definedName name="_xlnm.Print_Area" localSheetId="4">'Hospital PAU Savings (NEW) $0'!$A$1:$K$58</definedName>
    <definedName name="_xlnm.Print_Titles" localSheetId="3">'Hospital PAU Savings'!$2:$3</definedName>
    <definedName name="_xlnm.Print_Titles" localSheetId="4">'Hospital PAU Savings (NEW) $0'!$2:$3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" l="1"/>
  <c r="C40" i="13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4" i="7"/>
  <c r="C53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1" i="13"/>
  <c r="C42" i="13"/>
  <c r="C43" i="13"/>
  <c r="C44" i="13"/>
  <c r="C45" i="13"/>
  <c r="C46" i="13"/>
  <c r="C47" i="13"/>
  <c r="C48" i="13"/>
  <c r="C49" i="13"/>
  <c r="C50" i="13"/>
  <c r="C51" i="13"/>
  <c r="C4" i="13"/>
  <c r="C4" i="2"/>
  <c r="C53" i="7" l="1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3" i="8"/>
  <c r="F52" i="8" s="1"/>
  <c r="C5" i="2" s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3" i="8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" i="10"/>
  <c r="C6" i="10"/>
  <c r="C7" i="10"/>
  <c r="H32" i="13" s="1"/>
  <c r="C8" i="10"/>
  <c r="H19" i="13" s="1"/>
  <c r="C9" i="10"/>
  <c r="H8" i="7" s="1"/>
  <c r="C10" i="10"/>
  <c r="H33" i="13" s="1"/>
  <c r="C11" i="10"/>
  <c r="H10" i="7" s="1"/>
  <c r="C12" i="10"/>
  <c r="C13" i="10"/>
  <c r="C14" i="10"/>
  <c r="C15" i="10"/>
  <c r="C16" i="10"/>
  <c r="C17" i="10"/>
  <c r="H44" i="13" s="1"/>
  <c r="C18" i="10"/>
  <c r="C19" i="10"/>
  <c r="C20" i="10"/>
  <c r="H19" i="7" s="1"/>
  <c r="C21" i="10"/>
  <c r="H20" i="7" s="1"/>
  <c r="C22" i="10"/>
  <c r="H21" i="7" s="1"/>
  <c r="C23" i="10"/>
  <c r="H22" i="7" s="1"/>
  <c r="C24" i="10"/>
  <c r="H47" i="13" s="1"/>
  <c r="C25" i="10"/>
  <c r="H37" i="13" s="1"/>
  <c r="C26" i="10"/>
  <c r="H25" i="7" s="1"/>
  <c r="C27" i="10"/>
  <c r="H26" i="7" s="1"/>
  <c r="C28" i="10"/>
  <c r="C29" i="10"/>
  <c r="C30" i="10"/>
  <c r="C31" i="10"/>
  <c r="C32" i="10"/>
  <c r="C33" i="10"/>
  <c r="C34" i="10"/>
  <c r="C35" i="10"/>
  <c r="C36" i="10"/>
  <c r="H35" i="7" s="1"/>
  <c r="C37" i="10"/>
  <c r="C38" i="10"/>
  <c r="C39" i="10"/>
  <c r="H38" i="7" s="1"/>
  <c r="C40" i="10"/>
  <c r="C41" i="10"/>
  <c r="H41" i="13" s="1"/>
  <c r="C42" i="10"/>
  <c r="H38" i="13" s="1"/>
  <c r="C43" i="10"/>
  <c r="H42" i="7" s="1"/>
  <c r="C44" i="10"/>
  <c r="H48" i="13" s="1"/>
  <c r="C45" i="10"/>
  <c r="C46" i="10"/>
  <c r="C47" i="10"/>
  <c r="C48" i="10"/>
  <c r="C49" i="10"/>
  <c r="C50" i="10"/>
  <c r="C51" i="10"/>
  <c r="C52" i="10"/>
  <c r="C53" i="10"/>
  <c r="C5" i="10"/>
  <c r="H4" i="7" s="1"/>
  <c r="H5" i="7" l="1"/>
  <c r="H40" i="13"/>
  <c r="H45" i="13"/>
  <c r="H11" i="7"/>
  <c r="H27" i="13"/>
  <c r="H12" i="7"/>
  <c r="H36" i="13"/>
  <c r="H13" i="7"/>
  <c r="H14" i="7"/>
  <c r="H39" i="13"/>
  <c r="H28" i="13"/>
  <c r="H15" i="7"/>
  <c r="H21" i="13"/>
  <c r="H17" i="7"/>
  <c r="H18" i="7"/>
  <c r="H5" i="13"/>
  <c r="H4" i="13"/>
  <c r="H27" i="7"/>
  <c r="H26" i="13"/>
  <c r="H28" i="7"/>
  <c r="H29" i="7"/>
  <c r="H35" i="13"/>
  <c r="H49" i="13"/>
  <c r="H30" i="7"/>
  <c r="H20" i="13"/>
  <c r="H31" i="7"/>
  <c r="H32" i="7"/>
  <c r="H8" i="13"/>
  <c r="H33" i="7"/>
  <c r="H51" i="13"/>
  <c r="H34" i="7"/>
  <c r="H11" i="13"/>
  <c r="H36" i="7"/>
  <c r="H42" i="13"/>
  <c r="H37" i="7"/>
  <c r="H7" i="13"/>
  <c r="H39" i="7"/>
  <c r="H23" i="13"/>
  <c r="H15" i="13"/>
  <c r="H44" i="7"/>
  <c r="H31" i="13"/>
  <c r="H45" i="7"/>
  <c r="H10" i="13"/>
  <c r="H46" i="7"/>
  <c r="H9" i="13"/>
  <c r="H47" i="7"/>
  <c r="H34" i="13"/>
  <c r="H48" i="7"/>
  <c r="H18" i="13"/>
  <c r="H49" i="7"/>
  <c r="H50" i="7"/>
  <c r="H6" i="13"/>
  <c r="H51" i="7"/>
  <c r="H25" i="13"/>
  <c r="H43" i="7"/>
  <c r="H40" i="7"/>
  <c r="H23" i="7"/>
  <c r="H29" i="13"/>
  <c r="H14" i="13"/>
  <c r="H46" i="13"/>
  <c r="H41" i="7"/>
  <c r="H24" i="7"/>
  <c r="H30" i="13"/>
  <c r="H6" i="7"/>
  <c r="H50" i="13"/>
  <c r="H13" i="13"/>
  <c r="H9" i="7"/>
  <c r="H16" i="7"/>
  <c r="H12" i="13"/>
  <c r="H43" i="13"/>
  <c r="H22" i="13"/>
  <c r="H7" i="7"/>
  <c r="C52" i="8"/>
  <c r="H52" i="8"/>
  <c r="H17" i="13"/>
  <c r="H16" i="13"/>
  <c r="H24" i="13"/>
  <c r="C3" i="2" l="1"/>
  <c r="G3" i="8" l="1"/>
  <c r="H53" i="13" l="1"/>
  <c r="G48" i="8" l="1"/>
  <c r="G49" i="8"/>
  <c r="G50" i="8"/>
  <c r="G4" i="8"/>
  <c r="G5" i="8"/>
  <c r="G7" i="8"/>
  <c r="G9" i="8"/>
  <c r="G10" i="8"/>
  <c r="G12" i="8"/>
  <c r="G14" i="8"/>
  <c r="G15" i="8"/>
  <c r="G16" i="8"/>
  <c r="G19" i="8"/>
  <c r="G20" i="8"/>
  <c r="G21" i="8"/>
  <c r="G23" i="8"/>
  <c r="G25" i="8"/>
  <c r="G26" i="8"/>
  <c r="G28" i="8"/>
  <c r="G30" i="8"/>
  <c r="G31" i="8"/>
  <c r="G32" i="8"/>
  <c r="G35" i="8"/>
  <c r="G36" i="8"/>
  <c r="G37" i="8"/>
  <c r="G39" i="8"/>
  <c r="G41" i="8"/>
  <c r="G42" i="8"/>
  <c r="G44" i="8"/>
  <c r="G46" i="8"/>
  <c r="G47" i="8"/>
  <c r="G33" i="8" l="1"/>
  <c r="G17" i="8"/>
  <c r="G34" i="8"/>
  <c r="G45" i="8"/>
  <c r="G29" i="8"/>
  <c r="G13" i="8"/>
  <c r="G18" i="8"/>
  <c r="G43" i="8"/>
  <c r="G27" i="8"/>
  <c r="G11" i="8"/>
  <c r="G40" i="8"/>
  <c r="G24" i="8"/>
  <c r="G8" i="8"/>
  <c r="G38" i="8"/>
  <c r="G22" i="8"/>
  <c r="G6" i="8"/>
  <c r="G52" i="8" s="1"/>
  <c r="I52" i="8" l="1"/>
  <c r="E52" i="8"/>
  <c r="D52" i="8"/>
  <c r="K52" i="8" l="1"/>
  <c r="M52" i="8" s="1"/>
  <c r="D53" i="8"/>
  <c r="C53" i="8" s="1"/>
  <c r="J52" i="8"/>
  <c r="L52" i="8" s="1"/>
  <c r="F21" i="10" l="1"/>
  <c r="F37" i="10"/>
  <c r="F53" i="10"/>
  <c r="F31" i="10"/>
  <c r="F48" i="10"/>
  <c r="F50" i="10"/>
  <c r="F20" i="10"/>
  <c r="F6" i="10"/>
  <c r="F22" i="10"/>
  <c r="F38" i="10"/>
  <c r="F5" i="10"/>
  <c r="D4" i="7" s="1"/>
  <c r="F8" i="10"/>
  <c r="F41" i="10"/>
  <c r="F42" i="10"/>
  <c r="F27" i="10"/>
  <c r="F28" i="10"/>
  <c r="F29" i="10"/>
  <c r="F15" i="10"/>
  <c r="F33" i="10"/>
  <c r="F19" i="10"/>
  <c r="F7" i="10"/>
  <c r="F23" i="10"/>
  <c r="F39" i="10"/>
  <c r="F24" i="10"/>
  <c r="F40" i="10"/>
  <c r="F25" i="10"/>
  <c r="F26" i="10"/>
  <c r="F43" i="10"/>
  <c r="F44" i="10"/>
  <c r="F45" i="10"/>
  <c r="F46" i="10"/>
  <c r="F17" i="10"/>
  <c r="F9" i="10"/>
  <c r="F30" i="10"/>
  <c r="F47" i="10"/>
  <c r="F32" i="10"/>
  <c r="F18" i="10"/>
  <c r="F36" i="10"/>
  <c r="F10" i="10"/>
  <c r="F51" i="10"/>
  <c r="F11" i="10"/>
  <c r="F14" i="10"/>
  <c r="F16" i="10"/>
  <c r="F34" i="10"/>
  <c r="F52" i="10"/>
  <c r="F12" i="10"/>
  <c r="F35" i="10"/>
  <c r="F13" i="10"/>
  <c r="F49" i="10"/>
  <c r="D53" i="13"/>
  <c r="D15" i="7" l="1"/>
  <c r="D28" i="13"/>
  <c r="D37" i="7"/>
  <c r="D7" i="13"/>
  <c r="D45" i="7"/>
  <c r="D31" i="13"/>
  <c r="D15" i="13"/>
  <c r="D44" i="7"/>
  <c r="D48" i="13"/>
  <c r="D43" i="7"/>
  <c r="D33" i="7"/>
  <c r="D51" i="13"/>
  <c r="D43" i="13"/>
  <c r="D21" i="7"/>
  <c r="D12" i="13"/>
  <c r="D40" i="13"/>
  <c r="D5" i="7"/>
  <c r="D6" i="13"/>
  <c r="D50" i="7"/>
  <c r="D14" i="13"/>
  <c r="D19" i="7"/>
  <c r="D49" i="7"/>
  <c r="D18" i="13"/>
  <c r="D9" i="7"/>
  <c r="D33" i="13"/>
  <c r="D6" i="7"/>
  <c r="D32" i="13"/>
  <c r="D47" i="7"/>
  <c r="D9" i="13"/>
  <c r="D27" i="13"/>
  <c r="D12" i="7"/>
  <c r="D16" i="7"/>
  <c r="D44" i="13"/>
  <c r="D4" i="13"/>
  <c r="D27" i="7"/>
  <c r="D34" i="7"/>
  <c r="D11" i="13"/>
  <c r="D26" i="7"/>
  <c r="D46" i="13"/>
  <c r="D11" i="7"/>
  <c r="D45" i="13"/>
  <c r="D38" i="13"/>
  <c r="D41" i="7"/>
  <c r="D25" i="13"/>
  <c r="D51" i="7"/>
  <c r="D40" i="7"/>
  <c r="D41" i="13"/>
  <c r="D7" i="7"/>
  <c r="D19" i="13"/>
  <c r="D36" i="13"/>
  <c r="D13" i="7"/>
  <c r="D30" i="7"/>
  <c r="D49" i="13"/>
  <c r="D32" i="7"/>
  <c r="D8" i="13"/>
  <c r="D38" i="7"/>
  <c r="D29" i="13"/>
  <c r="D50" i="13"/>
  <c r="D35" i="7"/>
  <c r="D21" i="13"/>
  <c r="D17" i="7"/>
  <c r="D46" i="7"/>
  <c r="D10" i="13"/>
  <c r="D29" i="7"/>
  <c r="D35" i="13"/>
  <c r="D39" i="13"/>
  <c r="D14" i="7"/>
  <c r="D36" i="7"/>
  <c r="D42" i="13"/>
  <c r="D30" i="13"/>
  <c r="D42" i="7"/>
  <c r="D25" i="7"/>
  <c r="D16" i="13"/>
  <c r="D24" i="7"/>
  <c r="D37" i="13"/>
  <c r="D24" i="13"/>
  <c r="D10" i="7"/>
  <c r="D23" i="13"/>
  <c r="D39" i="7"/>
  <c r="D23" i="7"/>
  <c r="D47" i="13"/>
  <c r="D22" i="7"/>
  <c r="D13" i="13"/>
  <c r="D20" i="13"/>
  <c r="D31" i="7"/>
  <c r="D5" i="13"/>
  <c r="D18" i="7"/>
  <c r="D48" i="7"/>
  <c r="D34" i="13"/>
  <c r="D22" i="13"/>
  <c r="D8" i="7"/>
  <c r="D28" i="7"/>
  <c r="D26" i="13"/>
  <c r="D20" i="7"/>
  <c r="D17" i="13"/>
  <c r="C10" i="2"/>
  <c r="B17" i="2"/>
  <c r="B16" i="2"/>
  <c r="C6" i="2" l="1"/>
  <c r="B18" i="2"/>
  <c r="C17" i="2" s="1"/>
  <c r="C16" i="2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8" i="2" l="1"/>
  <c r="C11" i="2" l="1"/>
  <c r="C7" i="2"/>
  <c r="C8" i="2" s="1"/>
  <c r="C9" i="2" s="1"/>
  <c r="E14" i="13" l="1"/>
  <c r="F14" i="13" s="1"/>
  <c r="I44" i="13"/>
  <c r="J44" i="13" s="1"/>
  <c r="I12" i="13"/>
  <c r="J12" i="13" s="1"/>
  <c r="I27" i="13"/>
  <c r="J27" i="13" s="1"/>
  <c r="I46" i="13"/>
  <c r="J46" i="13" s="1"/>
  <c r="I15" i="13"/>
  <c r="J15" i="13" s="1"/>
  <c r="I30" i="13"/>
  <c r="J30" i="13" s="1"/>
  <c r="I47" i="13"/>
  <c r="J47" i="13" s="1"/>
  <c r="I19" i="13"/>
  <c r="J19" i="13" s="1"/>
  <c r="I34" i="13"/>
  <c r="J34" i="13" s="1"/>
  <c r="I51" i="13"/>
  <c r="J51" i="13" s="1"/>
  <c r="I6" i="13"/>
  <c r="J6" i="13" s="1"/>
  <c r="I22" i="13"/>
  <c r="J22" i="13" s="1"/>
  <c r="I38" i="13"/>
  <c r="J38" i="13" s="1"/>
  <c r="E38" i="13"/>
  <c r="F38" i="13" s="1"/>
  <c r="E7" i="13"/>
  <c r="F7" i="13" s="1"/>
  <c r="E9" i="13"/>
  <c r="F9" i="13" s="1"/>
  <c r="E45" i="13"/>
  <c r="F45" i="13" s="1"/>
  <c r="I24" i="13"/>
  <c r="J24" i="13" s="1"/>
  <c r="E22" i="13"/>
  <c r="F22" i="13" s="1"/>
  <c r="E6" i="13"/>
  <c r="F6" i="13" s="1"/>
  <c r="E39" i="13"/>
  <c r="F39" i="13" s="1"/>
  <c r="I8" i="13"/>
  <c r="J8" i="13" s="1"/>
  <c r="I40" i="13"/>
  <c r="J40" i="13" s="1"/>
  <c r="I17" i="13"/>
  <c r="J17" i="13" s="1"/>
  <c r="E51" i="13"/>
  <c r="F51" i="13" s="1"/>
  <c r="E23" i="13"/>
  <c r="F23" i="13" s="1"/>
  <c r="E27" i="13"/>
  <c r="F27" i="13" s="1"/>
  <c r="E44" i="13"/>
  <c r="F44" i="13" s="1"/>
  <c r="I49" i="13"/>
  <c r="J49" i="13" s="1"/>
  <c r="E34" i="13"/>
  <c r="F34" i="13" s="1"/>
  <c r="I50" i="13"/>
  <c r="J50" i="13" s="1"/>
  <c r="E12" i="13"/>
  <c r="F12" i="13" s="1"/>
  <c r="E43" i="13"/>
  <c r="F43" i="13" s="1"/>
  <c r="I32" i="13"/>
  <c r="J32" i="13" s="1"/>
  <c r="E19" i="13"/>
  <c r="F19" i="13" s="1"/>
  <c r="E48" i="13"/>
  <c r="F48" i="13" s="1"/>
  <c r="I23" i="13"/>
  <c r="J23" i="13" s="1"/>
  <c r="E26" i="13"/>
  <c r="F26" i="13" s="1"/>
  <c r="E5" i="13"/>
  <c r="F5" i="13" s="1"/>
  <c r="E50" i="13"/>
  <c r="F50" i="13" s="1"/>
  <c r="E41" i="13"/>
  <c r="F41" i="13" s="1"/>
  <c r="E37" i="13"/>
  <c r="F37" i="13" s="1"/>
  <c r="E35" i="13"/>
  <c r="F35" i="13" s="1"/>
  <c r="I29" i="13"/>
  <c r="J29" i="13" s="1"/>
  <c r="E16" i="13"/>
  <c r="F16" i="13" s="1"/>
  <c r="I7" i="13"/>
  <c r="J7" i="13" s="1"/>
  <c r="E11" i="13"/>
  <c r="F11" i="13" s="1"/>
  <c r="E21" i="13"/>
  <c r="F21" i="13" s="1"/>
  <c r="I14" i="13"/>
  <c r="J14" i="13" s="1"/>
  <c r="I26" i="13"/>
  <c r="J26" i="13" s="1"/>
  <c r="I39" i="13"/>
  <c r="J39" i="13" s="1"/>
  <c r="E42" i="13"/>
  <c r="F42" i="13" s="1"/>
  <c r="I43" i="13"/>
  <c r="J43" i="13" s="1"/>
  <c r="I16" i="13"/>
  <c r="J16" i="13" s="1"/>
  <c r="E33" i="13"/>
  <c r="F33" i="13" s="1"/>
  <c r="E47" i="13"/>
  <c r="F47" i="13" s="1"/>
  <c r="I18" i="13"/>
  <c r="J18" i="13" s="1"/>
  <c r="E10" i="13"/>
  <c r="F10" i="13" s="1"/>
  <c r="I48" i="13"/>
  <c r="J48" i="13" s="1"/>
  <c r="E18" i="13"/>
  <c r="F18" i="13" s="1"/>
  <c r="E15" i="13"/>
  <c r="F15" i="13" s="1"/>
  <c r="E31" i="13"/>
  <c r="F31" i="13" s="1"/>
  <c r="I21" i="13"/>
  <c r="J21" i="13" s="1"/>
  <c r="I31" i="13"/>
  <c r="J31" i="13" s="1"/>
  <c r="I28" i="13"/>
  <c r="J28" i="13" s="1"/>
  <c r="I37" i="13"/>
  <c r="J37" i="13" s="1"/>
  <c r="I11" i="13"/>
  <c r="J11" i="13" s="1"/>
  <c r="I5" i="13"/>
  <c r="J5" i="13" s="1"/>
  <c r="E4" i="13"/>
  <c r="F4" i="13" s="1"/>
  <c r="I13" i="13"/>
  <c r="J13" i="13" s="1"/>
  <c r="I42" i="13"/>
  <c r="J42" i="13" s="1"/>
  <c r="E30" i="13"/>
  <c r="F30" i="13" s="1"/>
  <c r="I35" i="13"/>
  <c r="J35" i="13" s="1"/>
  <c r="E17" i="13"/>
  <c r="F17" i="13" s="1"/>
  <c r="E13" i="13"/>
  <c r="F13" i="13" s="1"/>
  <c r="E36" i="13"/>
  <c r="F36" i="13" s="1"/>
  <c r="I45" i="13"/>
  <c r="J45" i="13" s="1"/>
  <c r="E46" i="13"/>
  <c r="F46" i="13" s="1"/>
  <c r="I10" i="13"/>
  <c r="J10" i="13" s="1"/>
  <c r="I36" i="13"/>
  <c r="J36" i="13" s="1"/>
  <c r="E20" i="13"/>
  <c r="F20" i="13" s="1"/>
  <c r="E49" i="13"/>
  <c r="F49" i="13" s="1"/>
  <c r="E29" i="13"/>
  <c r="F29" i="13" s="1"/>
  <c r="I25" i="13"/>
  <c r="J25" i="13" s="1"/>
  <c r="E40" i="13"/>
  <c r="F40" i="13" s="1"/>
  <c r="E25" i="13"/>
  <c r="F25" i="13" s="1"/>
  <c r="I4" i="13"/>
  <c r="J4" i="13" s="1"/>
  <c r="E32" i="13"/>
  <c r="F32" i="13" s="1"/>
  <c r="I9" i="13"/>
  <c r="J9" i="13" s="1"/>
  <c r="E28" i="13"/>
  <c r="F28" i="13" s="1"/>
  <c r="E24" i="13"/>
  <c r="F24" i="13" s="1"/>
  <c r="I33" i="13"/>
  <c r="J33" i="13" s="1"/>
  <c r="I20" i="13"/>
  <c r="J20" i="13" s="1"/>
  <c r="I41" i="13"/>
  <c r="J41" i="13" s="1"/>
  <c r="E8" i="13"/>
  <c r="F8" i="13" s="1"/>
  <c r="E53" i="13"/>
  <c r="I53" i="13"/>
  <c r="D17" i="2"/>
  <c r="D16" i="2"/>
  <c r="J53" i="13" l="1"/>
  <c r="K10" i="13" s="1"/>
  <c r="F53" i="13"/>
  <c r="G15" i="13" s="1"/>
  <c r="D18" i="2"/>
  <c r="C12" i="2"/>
  <c r="E17" i="2"/>
  <c r="E16" i="2"/>
  <c r="G48" i="13" l="1"/>
  <c r="G31" i="13"/>
  <c r="G27" i="13"/>
  <c r="G26" i="13"/>
  <c r="G8" i="13"/>
  <c r="G16" i="13"/>
  <c r="G12" i="13"/>
  <c r="G37" i="13"/>
  <c r="G22" i="13"/>
  <c r="G20" i="13"/>
  <c r="G39" i="13"/>
  <c r="G50" i="13"/>
  <c r="G42" i="13"/>
  <c r="G32" i="13"/>
  <c r="G44" i="13"/>
  <c r="G17" i="13"/>
  <c r="G23" i="13"/>
  <c r="G21" i="13"/>
  <c r="G4" i="13"/>
  <c r="G46" i="13"/>
  <c r="G47" i="13"/>
  <c r="G24" i="13"/>
  <c r="G33" i="13"/>
  <c r="G13" i="13"/>
  <c r="G19" i="13"/>
  <c r="G7" i="13"/>
  <c r="G29" i="13"/>
  <c r="G9" i="13"/>
  <c r="G51" i="13"/>
  <c r="G30" i="13"/>
  <c r="G5" i="13"/>
  <c r="G28" i="13"/>
  <c r="G40" i="13"/>
  <c r="G36" i="13"/>
  <c r="K25" i="13"/>
  <c r="K47" i="13"/>
  <c r="K12" i="13"/>
  <c r="K9" i="13"/>
  <c r="K45" i="13"/>
  <c r="K22" i="13"/>
  <c r="K20" i="13"/>
  <c r="K24" i="13"/>
  <c r="K48" i="13"/>
  <c r="K41" i="13"/>
  <c r="K14" i="13"/>
  <c r="K31" i="13"/>
  <c r="L31" i="13" s="1"/>
  <c r="K34" i="13"/>
  <c r="K36" i="13"/>
  <c r="K19" i="13"/>
  <c r="K7" i="13"/>
  <c r="K11" i="13"/>
  <c r="G18" i="13"/>
  <c r="G6" i="13"/>
  <c r="K27" i="13"/>
  <c r="K15" i="13"/>
  <c r="L15" i="13" s="1"/>
  <c r="K43" i="13"/>
  <c r="K44" i="13"/>
  <c r="K5" i="13"/>
  <c r="K23" i="13"/>
  <c r="K46" i="13"/>
  <c r="L46" i="13" s="1"/>
  <c r="K50" i="13"/>
  <c r="K28" i="13"/>
  <c r="K39" i="13"/>
  <c r="K21" i="13"/>
  <c r="K16" i="13"/>
  <c r="K13" i="13"/>
  <c r="K49" i="13"/>
  <c r="G45" i="13"/>
  <c r="K33" i="13"/>
  <c r="G14" i="13"/>
  <c r="K40" i="13"/>
  <c r="K26" i="13"/>
  <c r="K4" i="13"/>
  <c r="K6" i="13"/>
  <c r="K37" i="13"/>
  <c r="L37" i="13" s="1"/>
  <c r="G38" i="13"/>
  <c r="G41" i="13"/>
  <c r="G35" i="13"/>
  <c r="G34" i="13"/>
  <c r="G43" i="13"/>
  <c r="K8" i="13"/>
  <c r="K17" i="13"/>
  <c r="K30" i="13"/>
  <c r="G49" i="13"/>
  <c r="G25" i="13"/>
  <c r="K42" i="13"/>
  <c r="K18" i="13"/>
  <c r="K29" i="13"/>
  <c r="G11" i="13"/>
  <c r="K51" i="13"/>
  <c r="K32" i="13"/>
  <c r="K38" i="13"/>
  <c r="K35" i="13"/>
  <c r="G10" i="13"/>
  <c r="L10" i="13" s="1"/>
  <c r="E18" i="2"/>
  <c r="D53" i="7"/>
  <c r="L7" i="13" l="1"/>
  <c r="L24" i="13"/>
  <c r="M24" i="13" s="1"/>
  <c r="L13" i="13"/>
  <c r="L16" i="13"/>
  <c r="L22" i="13"/>
  <c r="M22" i="13" s="1"/>
  <c r="L33" i="13"/>
  <c r="M33" i="13" s="1"/>
  <c r="L26" i="13"/>
  <c r="M26" i="13" s="1"/>
  <c r="L29" i="13"/>
  <c r="M29" i="13" s="1"/>
  <c r="L45" i="13"/>
  <c r="M45" i="13" s="1"/>
  <c r="L18" i="13"/>
  <c r="M18" i="13" s="1"/>
  <c r="L30" i="13"/>
  <c r="M30" i="13" s="1"/>
  <c r="L44" i="13"/>
  <c r="M44" i="13" s="1"/>
  <c r="L12" i="13"/>
  <c r="M12" i="13" s="1"/>
  <c r="L47" i="13"/>
  <c r="M47" i="13" s="1"/>
  <c r="L4" i="13"/>
  <c r="M4" i="13" s="1"/>
  <c r="E20" i="7"/>
  <c r="F20" i="7" s="1"/>
  <c r="E24" i="7"/>
  <c r="F24" i="7" s="1"/>
  <c r="E29" i="7"/>
  <c r="F29" i="7" s="1"/>
  <c r="E4" i="7"/>
  <c r="F4" i="7" s="1"/>
  <c r="E10" i="7"/>
  <c r="F10" i="7" s="1"/>
  <c r="E37" i="7"/>
  <c r="F37" i="7" s="1"/>
  <c r="E43" i="7"/>
  <c r="F43" i="7" s="1"/>
  <c r="E47" i="7"/>
  <c r="F47" i="7" s="1"/>
  <c r="E13" i="7"/>
  <c r="F13" i="7" s="1"/>
  <c r="E11" i="7"/>
  <c r="F11" i="7" s="1"/>
  <c r="E14" i="7"/>
  <c r="F14" i="7" s="1"/>
  <c r="E23" i="7"/>
  <c r="F23" i="7" s="1"/>
  <c r="E28" i="7"/>
  <c r="F28" i="7" s="1"/>
  <c r="E31" i="7"/>
  <c r="F31" i="7" s="1"/>
  <c r="E42" i="7"/>
  <c r="F42" i="7" s="1"/>
  <c r="E15" i="7"/>
  <c r="F15" i="7" s="1"/>
  <c r="E9" i="7"/>
  <c r="F9" i="7" s="1"/>
  <c r="E8" i="7"/>
  <c r="F8" i="7" s="1"/>
  <c r="E17" i="7"/>
  <c r="F17" i="7" s="1"/>
  <c r="E46" i="7"/>
  <c r="F46" i="7" s="1"/>
  <c r="E49" i="7"/>
  <c r="F49" i="7" s="1"/>
  <c r="E32" i="7"/>
  <c r="F32" i="7" s="1"/>
  <c r="E6" i="7"/>
  <c r="F6" i="7" s="1"/>
  <c r="E26" i="7"/>
  <c r="F26" i="7" s="1"/>
  <c r="E40" i="7"/>
  <c r="F40" i="7" s="1"/>
  <c r="E18" i="7"/>
  <c r="F18" i="7" s="1"/>
  <c r="E22" i="7"/>
  <c r="F22" i="7" s="1"/>
  <c r="E25" i="7"/>
  <c r="F25" i="7" s="1"/>
  <c r="E39" i="7"/>
  <c r="F39" i="7" s="1"/>
  <c r="E44" i="7"/>
  <c r="F44" i="7" s="1"/>
  <c r="E12" i="7"/>
  <c r="F12" i="7" s="1"/>
  <c r="E48" i="7"/>
  <c r="F48" i="7" s="1"/>
  <c r="E34" i="7"/>
  <c r="F34" i="7" s="1"/>
  <c r="E19" i="7"/>
  <c r="F19" i="7" s="1"/>
  <c r="E35" i="7"/>
  <c r="F35" i="7" s="1"/>
  <c r="E50" i="7"/>
  <c r="F50" i="7" s="1"/>
  <c r="E36" i="7"/>
  <c r="F36" i="7" s="1"/>
  <c r="E7" i="7"/>
  <c r="F7" i="7" s="1"/>
  <c r="E41" i="7"/>
  <c r="F41" i="7" s="1"/>
  <c r="E16" i="7"/>
  <c r="F16" i="7" s="1"/>
  <c r="E21" i="7"/>
  <c r="F21" i="7" s="1"/>
  <c r="E27" i="7"/>
  <c r="F27" i="7" s="1"/>
  <c r="E30" i="7"/>
  <c r="F30" i="7" s="1"/>
  <c r="E33" i="7"/>
  <c r="F33" i="7" s="1"/>
  <c r="E38" i="7"/>
  <c r="F38" i="7" s="1"/>
  <c r="E45" i="7"/>
  <c r="F45" i="7" s="1"/>
  <c r="E51" i="7"/>
  <c r="F51" i="7" s="1"/>
  <c r="E5" i="7"/>
  <c r="F5" i="7" s="1"/>
  <c r="L51" i="13"/>
  <c r="M51" i="13" s="1"/>
  <c r="L42" i="13"/>
  <c r="M42" i="13" s="1"/>
  <c r="L14" i="13"/>
  <c r="M14" i="13" s="1"/>
  <c r="L40" i="13"/>
  <c r="M40" i="13" s="1"/>
  <c r="L48" i="13"/>
  <c r="M48" i="13" s="1"/>
  <c r="L8" i="13"/>
  <c r="M8" i="13" s="1"/>
  <c r="L39" i="13"/>
  <c r="M39" i="13" s="1"/>
  <c r="L28" i="13"/>
  <c r="M28" i="13" s="1"/>
  <c r="L41" i="13"/>
  <c r="M41" i="13" s="1"/>
  <c r="L25" i="13"/>
  <c r="M25" i="13" s="1"/>
  <c r="L17" i="13"/>
  <c r="M17" i="13" s="1"/>
  <c r="L6" i="13"/>
  <c r="M6" i="13" s="1"/>
  <c r="L43" i="13"/>
  <c r="M43" i="13" s="1"/>
  <c r="L32" i="13"/>
  <c r="M32" i="13" s="1"/>
  <c r="L50" i="13"/>
  <c r="M50" i="13" s="1"/>
  <c r="L19" i="13"/>
  <c r="M19" i="13" s="1"/>
  <c r="L27" i="13"/>
  <c r="M27" i="13" s="1"/>
  <c r="L21" i="13"/>
  <c r="M21" i="13" s="1"/>
  <c r="L34" i="13"/>
  <c r="M34" i="13" s="1"/>
  <c r="L20" i="13"/>
  <c r="M20" i="13" s="1"/>
  <c r="L11" i="13"/>
  <c r="M11" i="13" s="1"/>
  <c r="L23" i="13"/>
  <c r="M23" i="13" s="1"/>
  <c r="L36" i="13"/>
  <c r="M36" i="13" s="1"/>
  <c r="L9" i="13"/>
  <c r="M9" i="13" s="1"/>
  <c r="L5" i="13"/>
  <c r="M5" i="13" s="1"/>
  <c r="M37" i="13"/>
  <c r="M31" i="13"/>
  <c r="M15" i="13"/>
  <c r="M46" i="13"/>
  <c r="L38" i="13"/>
  <c r="M7" i="13"/>
  <c r="M16" i="13"/>
  <c r="M10" i="13"/>
  <c r="L35" i="13"/>
  <c r="M13" i="13"/>
  <c r="L49" i="13"/>
  <c r="K53" i="13"/>
  <c r="G53" i="13"/>
  <c r="E53" i="7"/>
  <c r="N28" i="13" l="1"/>
  <c r="O28" i="13" s="1"/>
  <c r="N27" i="13"/>
  <c r="O27" i="13" s="1"/>
  <c r="N33" i="13"/>
  <c r="O33" i="13" s="1"/>
  <c r="N30" i="13"/>
  <c r="O30" i="13" s="1"/>
  <c r="N29" i="13"/>
  <c r="O29" i="13" s="1"/>
  <c r="M35" i="13"/>
  <c r="M38" i="13"/>
  <c r="M49" i="13"/>
  <c r="L53" i="13"/>
  <c r="M53" i="13" s="1"/>
  <c r="F53" i="7"/>
  <c r="N35" i="13" l="1"/>
  <c r="O35" i="13" s="1"/>
  <c r="G19" i="7"/>
  <c r="G35" i="7"/>
  <c r="G50" i="7"/>
  <c r="G21" i="7"/>
  <c r="G37" i="7"/>
  <c r="G20" i="7"/>
  <c r="G36" i="7"/>
  <c r="G5" i="7"/>
  <c r="G47" i="7"/>
  <c r="G6" i="7"/>
  <c r="G22" i="7"/>
  <c r="G38" i="7"/>
  <c r="G23" i="7"/>
  <c r="G39" i="7"/>
  <c r="G51" i="7"/>
  <c r="G7" i="7"/>
  <c r="G8" i="7"/>
  <c r="G24" i="7"/>
  <c r="G40" i="7"/>
  <c r="G46" i="7"/>
  <c r="G9" i="7"/>
  <c r="G25" i="7"/>
  <c r="G41" i="7"/>
  <c r="G14" i="7"/>
  <c r="G18" i="7"/>
  <c r="G10" i="7"/>
  <c r="G26" i="7"/>
  <c r="G42" i="7"/>
  <c r="G31" i="7"/>
  <c r="G11" i="7"/>
  <c r="G27" i="7"/>
  <c r="G43" i="7"/>
  <c r="G12" i="7"/>
  <c r="G28" i="7"/>
  <c r="G44" i="7"/>
  <c r="G30" i="7"/>
  <c r="G34" i="7"/>
  <c r="G13" i="7"/>
  <c r="G29" i="7"/>
  <c r="G45" i="7"/>
  <c r="G15" i="7"/>
  <c r="G16" i="7"/>
  <c r="G32" i="7"/>
  <c r="G48" i="7"/>
  <c r="G17" i="7"/>
  <c r="G33" i="7"/>
  <c r="G49" i="7"/>
  <c r="G4" i="7"/>
  <c r="N49" i="13" l="1"/>
  <c r="O49" i="13" s="1"/>
  <c r="N10" i="13"/>
  <c r="O10" i="13" s="1"/>
  <c r="N44" i="13"/>
  <c r="O44" i="13" s="1"/>
  <c r="N11" i="13"/>
  <c r="O11" i="13" s="1"/>
  <c r="N43" i="13"/>
  <c r="O43" i="13" s="1"/>
  <c r="N23" i="13"/>
  <c r="O23" i="13" s="1"/>
  <c r="N31" i="13"/>
  <c r="O31" i="13" s="1"/>
  <c r="N26" i="13"/>
  <c r="O26" i="13" s="1"/>
  <c r="N41" i="13"/>
  <c r="O41" i="13" s="1"/>
  <c r="N37" i="13"/>
  <c r="O37" i="13" s="1"/>
  <c r="N34" i="13"/>
  <c r="O34" i="13" s="1"/>
  <c r="N13" i="13"/>
  <c r="O13" i="13" s="1"/>
  <c r="N51" i="13"/>
  <c r="O51" i="13" s="1"/>
  <c r="N47" i="13"/>
  <c r="O47" i="13" s="1"/>
  <c r="N39" i="13"/>
  <c r="O39" i="13" s="1"/>
  <c r="N32" i="13"/>
  <c r="O32" i="13" s="1"/>
  <c r="N48" i="13"/>
  <c r="O48" i="13" s="1"/>
  <c r="N9" i="13"/>
  <c r="O9" i="13" s="1"/>
  <c r="N17" i="13"/>
  <c r="O17" i="13" s="1"/>
  <c r="N5" i="13"/>
  <c r="O5" i="13" s="1"/>
  <c r="N16" i="13"/>
  <c r="O16" i="13" s="1"/>
  <c r="N6" i="13"/>
  <c r="O6" i="13" s="1"/>
  <c r="N25" i="13"/>
  <c r="O25" i="13" s="1"/>
  <c r="N21" i="13"/>
  <c r="O21" i="13" s="1"/>
  <c r="N46" i="13"/>
  <c r="O46" i="13" s="1"/>
  <c r="N14" i="13"/>
  <c r="O14" i="13" s="1"/>
  <c r="N40" i="13"/>
  <c r="O40" i="13" s="1"/>
  <c r="N42" i="13"/>
  <c r="O42" i="13" s="1"/>
  <c r="N18" i="13"/>
  <c r="O18" i="13" s="1"/>
  <c r="N8" i="13"/>
  <c r="O8" i="13" s="1"/>
  <c r="N24" i="13"/>
  <c r="O24" i="13" s="1"/>
  <c r="N12" i="13"/>
  <c r="O12" i="13" s="1"/>
  <c r="N22" i="13"/>
  <c r="O22" i="13" s="1"/>
  <c r="N50" i="13"/>
  <c r="O50" i="13" s="1"/>
  <c r="N7" i="13"/>
  <c r="O7" i="13" s="1"/>
  <c r="N15" i="13"/>
  <c r="O15" i="13" s="1"/>
  <c r="N19" i="13"/>
  <c r="O19" i="13" s="1"/>
  <c r="N45" i="13"/>
  <c r="O45" i="13" s="1"/>
  <c r="N36" i="13"/>
  <c r="O36" i="13" s="1"/>
  <c r="N20" i="13"/>
  <c r="O20" i="13" s="1"/>
  <c r="N38" i="13"/>
  <c r="O38" i="13" s="1"/>
  <c r="N4" i="13"/>
  <c r="O4" i="13" s="1"/>
  <c r="G53" i="7"/>
  <c r="O53" i="13" l="1"/>
  <c r="P35" i="13" l="1"/>
  <c r="P31" i="13"/>
  <c r="P41" i="13"/>
  <c r="P36" i="13"/>
  <c r="P30" i="13"/>
  <c r="P46" i="13"/>
  <c r="P49" i="13"/>
  <c r="P12" i="13"/>
  <c r="P42" i="13"/>
  <c r="P28" i="13"/>
  <c r="P23" i="13"/>
  <c r="P37" i="13"/>
  <c r="P8" i="13"/>
  <c r="P16" i="13"/>
  <c r="P5" i="13"/>
  <c r="P32" i="13"/>
  <c r="P44" i="13"/>
  <c r="P50" i="13"/>
  <c r="P40" i="13"/>
  <c r="P19" i="13"/>
  <c r="P27" i="13"/>
  <c r="P38" i="13"/>
  <c r="P45" i="13"/>
  <c r="P43" i="13"/>
  <c r="P33" i="13"/>
  <c r="P9" i="13"/>
  <c r="P22" i="13"/>
  <c r="P14" i="13"/>
  <c r="P7" i="13"/>
  <c r="P51" i="13"/>
  <c r="P29" i="13"/>
  <c r="P11" i="13"/>
  <c r="P18" i="13"/>
  <c r="P25" i="13"/>
  <c r="P15" i="13"/>
  <c r="P21" i="13"/>
  <c r="P24" i="13"/>
  <c r="P17" i="13"/>
  <c r="P10" i="13"/>
  <c r="P48" i="13"/>
  <c r="P39" i="13"/>
  <c r="P13" i="13"/>
  <c r="P47" i="13"/>
  <c r="P20" i="13"/>
  <c r="P4" i="13"/>
  <c r="P34" i="13"/>
  <c r="P26" i="13"/>
  <c r="P6" i="13"/>
  <c r="Q32" i="13" l="1"/>
  <c r="S32" i="13" s="1"/>
  <c r="R32" i="13"/>
  <c r="Q51" i="13"/>
  <c r="S51" i="13" s="1"/>
  <c r="R51" i="13"/>
  <c r="Q47" i="13"/>
  <c r="S47" i="13" s="1"/>
  <c r="R47" i="13"/>
  <c r="Q11" i="13"/>
  <c r="S11" i="13" s="1"/>
  <c r="R11" i="13"/>
  <c r="Q34" i="13"/>
  <c r="S34" i="13" s="1"/>
  <c r="R34" i="13"/>
  <c r="P53" i="13"/>
  <c r="Q53" i="13" s="1"/>
  <c r="S53" i="13" s="1"/>
  <c r="R4" i="13"/>
  <c r="Q37" i="13"/>
  <c r="S37" i="13" s="1"/>
  <c r="R37" i="13"/>
  <c r="Q9" i="13"/>
  <c r="S9" i="13" s="1"/>
  <c r="R9" i="13"/>
  <c r="Q39" i="13"/>
  <c r="S39" i="13" s="1"/>
  <c r="R39" i="13"/>
  <c r="Q12" i="13"/>
  <c r="S12" i="13" s="1"/>
  <c r="R12" i="13"/>
  <c r="Q46" i="13"/>
  <c r="S46" i="13" s="1"/>
  <c r="R46" i="13"/>
  <c r="Q36" i="13"/>
  <c r="S36" i="13" s="1"/>
  <c r="R36" i="13"/>
  <c r="Q6" i="13"/>
  <c r="S6" i="13" s="1"/>
  <c r="R6" i="13"/>
  <c r="Q5" i="13"/>
  <c r="S5" i="13" s="1"/>
  <c r="R5" i="13"/>
  <c r="Q8" i="13"/>
  <c r="S8" i="13" s="1"/>
  <c r="R8" i="13"/>
  <c r="Q14" i="13"/>
  <c r="S14" i="13" s="1"/>
  <c r="R14" i="13"/>
  <c r="Q13" i="13"/>
  <c r="S13" i="13" s="1"/>
  <c r="R13" i="13"/>
  <c r="Q33" i="13"/>
  <c r="S33" i="13" s="1"/>
  <c r="R33" i="13"/>
  <c r="Q48" i="13"/>
  <c r="S48" i="13" s="1"/>
  <c r="R48" i="13"/>
  <c r="Q49" i="13"/>
  <c r="S49" i="13" s="1"/>
  <c r="R49" i="13"/>
  <c r="Q38" i="13"/>
  <c r="S38" i="13" s="1"/>
  <c r="R38" i="13"/>
  <c r="Q27" i="13"/>
  <c r="S27" i="13" s="1"/>
  <c r="R27" i="13"/>
  <c r="Q19" i="13"/>
  <c r="S19" i="13" s="1"/>
  <c r="R19" i="13"/>
  <c r="Q15" i="13"/>
  <c r="S15" i="13" s="1"/>
  <c r="R15" i="13"/>
  <c r="Q40" i="13"/>
  <c r="S40" i="13" s="1"/>
  <c r="R40" i="13"/>
  <c r="Q41" i="13"/>
  <c r="S41" i="13" s="1"/>
  <c r="R41" i="13"/>
  <c r="Q29" i="13"/>
  <c r="S29" i="13" s="1"/>
  <c r="R29" i="13"/>
  <c r="Q7" i="13"/>
  <c r="S7" i="13" s="1"/>
  <c r="R7" i="13"/>
  <c r="Q23" i="13"/>
  <c r="S23" i="13" s="1"/>
  <c r="R23" i="13"/>
  <c r="Q42" i="13"/>
  <c r="S42" i="13" s="1"/>
  <c r="R42" i="13"/>
  <c r="Q45" i="13"/>
  <c r="S45" i="13" s="1"/>
  <c r="R45" i="13"/>
  <c r="Q24" i="13"/>
  <c r="S24" i="13" s="1"/>
  <c r="R24" i="13"/>
  <c r="Q21" i="13"/>
  <c r="S21" i="13" s="1"/>
  <c r="R21" i="13"/>
  <c r="Q25" i="13"/>
  <c r="S25" i="13" s="1"/>
  <c r="R25" i="13"/>
  <c r="Q50" i="13"/>
  <c r="S50" i="13" s="1"/>
  <c r="R50" i="13"/>
  <c r="Q31" i="13"/>
  <c r="S31" i="13" s="1"/>
  <c r="R31" i="13"/>
  <c r="Q26" i="13"/>
  <c r="S26" i="13" s="1"/>
  <c r="R26" i="13"/>
  <c r="Q16" i="13"/>
  <c r="S16" i="13" s="1"/>
  <c r="R16" i="13"/>
  <c r="Q20" i="13"/>
  <c r="S20" i="13" s="1"/>
  <c r="R20" i="13"/>
  <c r="Q22" i="13"/>
  <c r="S22" i="13" s="1"/>
  <c r="R22" i="13"/>
  <c r="Q28" i="13"/>
  <c r="S28" i="13" s="1"/>
  <c r="R28" i="13"/>
  <c r="Q43" i="13"/>
  <c r="S43" i="13" s="1"/>
  <c r="R43" i="13"/>
  <c r="Q10" i="13"/>
  <c r="S10" i="13" s="1"/>
  <c r="R10" i="13"/>
  <c r="Q17" i="13"/>
  <c r="S17" i="13" s="1"/>
  <c r="R17" i="13"/>
  <c r="Q30" i="13"/>
  <c r="S30" i="13" s="1"/>
  <c r="R30" i="13"/>
  <c r="Q18" i="13"/>
  <c r="S18" i="13" s="1"/>
  <c r="R18" i="13"/>
  <c r="Q44" i="13"/>
  <c r="S44" i="13" s="1"/>
  <c r="R44" i="13"/>
  <c r="Q35" i="13"/>
  <c r="S35" i="13" s="1"/>
  <c r="R35" i="13"/>
  <c r="Q4" i="13"/>
  <c r="S4" i="13" s="1"/>
  <c r="H53" i="7"/>
  <c r="I8" i="7" l="1"/>
  <c r="J8" i="7" s="1"/>
  <c r="I11" i="7"/>
  <c r="J11" i="7" s="1"/>
  <c r="I20" i="7"/>
  <c r="J20" i="7" s="1"/>
  <c r="I4" i="7"/>
  <c r="J4" i="7" s="1"/>
  <c r="I24" i="7"/>
  <c r="J24" i="7" s="1"/>
  <c r="I27" i="7"/>
  <c r="J27" i="7" s="1"/>
  <c r="I36" i="7"/>
  <c r="J36" i="7" s="1"/>
  <c r="I40" i="7"/>
  <c r="J40" i="7" s="1"/>
  <c r="I43" i="7"/>
  <c r="J43" i="7" s="1"/>
  <c r="I22" i="7"/>
  <c r="J22" i="7" s="1"/>
  <c r="I38" i="7"/>
  <c r="J38" i="7" s="1"/>
  <c r="I44" i="7"/>
  <c r="J44" i="7" s="1"/>
  <c r="I15" i="7"/>
  <c r="J15" i="7" s="1"/>
  <c r="I19" i="7"/>
  <c r="J19" i="7" s="1"/>
  <c r="I28" i="7"/>
  <c r="J28" i="7" s="1"/>
  <c r="I31" i="7"/>
  <c r="J31" i="7" s="1"/>
  <c r="I35" i="7"/>
  <c r="J35" i="7" s="1"/>
  <c r="I6" i="7"/>
  <c r="J6" i="7" s="1"/>
  <c r="I30" i="7"/>
  <c r="J30" i="7" s="1"/>
  <c r="I51" i="7"/>
  <c r="J51" i="7" s="1"/>
  <c r="I9" i="7"/>
  <c r="J9" i="7" s="1"/>
  <c r="I47" i="7"/>
  <c r="J47" i="7" s="1"/>
  <c r="I25" i="7"/>
  <c r="J25" i="7" s="1"/>
  <c r="I16" i="7"/>
  <c r="J16" i="7" s="1"/>
  <c r="I14" i="7"/>
  <c r="J14" i="7" s="1"/>
  <c r="I32" i="7"/>
  <c r="J32" i="7" s="1"/>
  <c r="I12" i="7"/>
  <c r="J12" i="7" s="1"/>
  <c r="I7" i="7"/>
  <c r="J7" i="7" s="1"/>
  <c r="I10" i="7"/>
  <c r="J10" i="7" s="1"/>
  <c r="I34" i="7"/>
  <c r="J34" i="7" s="1"/>
  <c r="I39" i="7"/>
  <c r="J39" i="7" s="1"/>
  <c r="I13" i="7"/>
  <c r="J13" i="7" s="1"/>
  <c r="I48" i="7"/>
  <c r="J48" i="7" s="1"/>
  <c r="I18" i="7"/>
  <c r="J18" i="7" s="1"/>
  <c r="I46" i="7"/>
  <c r="J46" i="7" s="1"/>
  <c r="I23" i="7"/>
  <c r="J23" i="7" s="1"/>
  <c r="I29" i="7"/>
  <c r="J29" i="7" s="1"/>
  <c r="I26" i="7"/>
  <c r="J26" i="7" s="1"/>
  <c r="I45" i="7"/>
  <c r="J45" i="7" s="1"/>
  <c r="I50" i="7"/>
  <c r="J50" i="7" s="1"/>
  <c r="I5" i="7"/>
  <c r="J5" i="7" s="1"/>
  <c r="I42" i="7"/>
  <c r="J42" i="7" s="1"/>
  <c r="I17" i="7"/>
  <c r="J17" i="7" s="1"/>
  <c r="I21" i="7"/>
  <c r="J21" i="7" s="1"/>
  <c r="I33" i="7"/>
  <c r="J33" i="7" s="1"/>
  <c r="I37" i="7"/>
  <c r="J37" i="7" s="1"/>
  <c r="I49" i="7"/>
  <c r="J49" i="7" s="1"/>
  <c r="I41" i="7"/>
  <c r="J41" i="7" s="1"/>
  <c r="R53" i="13"/>
  <c r="I53" i="7"/>
  <c r="J53" i="7" l="1"/>
  <c r="K25" i="7" l="1"/>
  <c r="L25" i="7" s="1"/>
  <c r="M25" i="7" s="1"/>
  <c r="K15" i="7"/>
  <c r="L15" i="7" s="1"/>
  <c r="M15" i="7" s="1"/>
  <c r="K16" i="7"/>
  <c r="L16" i="7" s="1"/>
  <c r="M16" i="7" s="1"/>
  <c r="K28" i="7"/>
  <c r="L28" i="7" s="1"/>
  <c r="M28" i="7" s="1"/>
  <c r="K23" i="7"/>
  <c r="L23" i="7" s="1"/>
  <c r="M23" i="7" s="1"/>
  <c r="K32" i="7"/>
  <c r="L32" i="7" s="1"/>
  <c r="M32" i="7" s="1"/>
  <c r="K36" i="7"/>
  <c r="L36" i="7" s="1"/>
  <c r="M36" i="7" s="1"/>
  <c r="K9" i="7"/>
  <c r="L9" i="7" s="1"/>
  <c r="M9" i="7" s="1"/>
  <c r="K30" i="7"/>
  <c r="L30" i="7" s="1"/>
  <c r="M30" i="7" s="1"/>
  <c r="K44" i="7"/>
  <c r="L44" i="7" s="1"/>
  <c r="M44" i="7" s="1"/>
  <c r="K49" i="7"/>
  <c r="L49" i="7" s="1"/>
  <c r="M49" i="7" s="1"/>
  <c r="K19" i="7"/>
  <c r="L19" i="7" s="1"/>
  <c r="M19" i="7" s="1"/>
  <c r="K22" i="7"/>
  <c r="L22" i="7" s="1"/>
  <c r="M22" i="7" s="1"/>
  <c r="K13" i="7"/>
  <c r="L13" i="7" s="1"/>
  <c r="M13" i="7" s="1"/>
  <c r="K27" i="7"/>
  <c r="L27" i="7" s="1"/>
  <c r="M27" i="7" s="1"/>
  <c r="K46" i="7"/>
  <c r="L46" i="7" s="1"/>
  <c r="M46" i="7" s="1"/>
  <c r="K7" i="7"/>
  <c r="L7" i="7" s="1"/>
  <c r="M7" i="7" s="1"/>
  <c r="K51" i="7"/>
  <c r="L51" i="7" s="1"/>
  <c r="M51" i="7" s="1"/>
  <c r="K4" i="7"/>
  <c r="L4" i="7" s="1"/>
  <c r="K35" i="7"/>
  <c r="L35" i="7" s="1"/>
  <c r="M35" i="7" s="1"/>
  <c r="K37" i="7"/>
  <c r="L37" i="7" s="1"/>
  <c r="M37" i="7" s="1"/>
  <c r="K18" i="7"/>
  <c r="L18" i="7" s="1"/>
  <c r="M18" i="7" s="1"/>
  <c r="K12" i="7"/>
  <c r="L12" i="7" s="1"/>
  <c r="M12" i="7" s="1"/>
  <c r="K47" i="7"/>
  <c r="L47" i="7" s="1"/>
  <c r="M47" i="7" s="1"/>
  <c r="K14" i="7"/>
  <c r="L14" i="7" s="1"/>
  <c r="M14" i="7" s="1"/>
  <c r="K33" i="7"/>
  <c r="L33" i="7" s="1"/>
  <c r="M33" i="7" s="1"/>
  <c r="K48" i="7"/>
  <c r="L48" i="7" s="1"/>
  <c r="M48" i="7" s="1"/>
  <c r="K24" i="7"/>
  <c r="L24" i="7" s="1"/>
  <c r="M24" i="7" s="1"/>
  <c r="K11" i="7"/>
  <c r="L11" i="7" s="1"/>
  <c r="M11" i="7" s="1"/>
  <c r="K5" i="7"/>
  <c r="L5" i="7" s="1"/>
  <c r="M5" i="7" s="1"/>
  <c r="K21" i="7"/>
  <c r="L21" i="7" s="1"/>
  <c r="M21" i="7" s="1"/>
  <c r="K50" i="7"/>
  <c r="L50" i="7" s="1"/>
  <c r="M50" i="7" s="1"/>
  <c r="K43" i="7"/>
  <c r="L43" i="7" s="1"/>
  <c r="M43" i="7" s="1"/>
  <c r="K17" i="7"/>
  <c r="L17" i="7" s="1"/>
  <c r="M17" i="7" s="1"/>
  <c r="K45" i="7"/>
  <c r="L45" i="7" s="1"/>
  <c r="M45" i="7" s="1"/>
  <c r="K40" i="7"/>
  <c r="L40" i="7" s="1"/>
  <c r="M40" i="7" s="1"/>
  <c r="K42" i="7"/>
  <c r="L42" i="7" s="1"/>
  <c r="M42" i="7" s="1"/>
  <c r="K26" i="7"/>
  <c r="L26" i="7" s="1"/>
  <c r="M26" i="7" s="1"/>
  <c r="K41" i="7"/>
  <c r="L41" i="7" s="1"/>
  <c r="M41" i="7" s="1"/>
  <c r="K10" i="7"/>
  <c r="L10" i="7" s="1"/>
  <c r="M10" i="7" s="1"/>
  <c r="K39" i="7"/>
  <c r="L39" i="7" s="1"/>
  <c r="M39" i="7" s="1"/>
  <c r="K6" i="7"/>
  <c r="L6" i="7" s="1"/>
  <c r="M6" i="7" s="1"/>
  <c r="K29" i="7"/>
  <c r="L29" i="7" s="1"/>
  <c r="M29" i="7" s="1"/>
  <c r="K34" i="7"/>
  <c r="L34" i="7" s="1"/>
  <c r="M34" i="7" s="1"/>
  <c r="K8" i="7"/>
  <c r="L8" i="7" s="1"/>
  <c r="M8" i="7" s="1"/>
  <c r="K20" i="7"/>
  <c r="L20" i="7" s="1"/>
  <c r="M20" i="7" s="1"/>
  <c r="K38" i="7"/>
  <c r="L38" i="7" s="1"/>
  <c r="M38" i="7" s="1"/>
  <c r="K31" i="7"/>
  <c r="L31" i="7" s="1"/>
  <c r="M31" i="7" s="1"/>
  <c r="M4" i="7" l="1"/>
  <c r="L53" i="7"/>
  <c r="M53" i="7" s="1"/>
  <c r="K53" i="7"/>
</calcChain>
</file>

<file path=xl/sharedStrings.xml><?xml version="1.0" encoding="utf-8"?>
<sst xmlns="http://schemas.openxmlformats.org/spreadsheetml/2006/main" count="400" uniqueCount="225">
  <si>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</si>
  <si>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</si>
  <si>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</si>
  <si>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</si>
  <si>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</si>
  <si>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</si>
  <si>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</si>
  <si>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</si>
  <si>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</si>
  <si>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</si>
  <si>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</si>
  <si>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</si>
  <si>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</si>
  <si>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</si>
  <si>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</si>
  <si>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</si>
  <si>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</si>
  <si>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</si>
  <si>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</si>
  <si>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</si>
  <si>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</si>
  <si>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</si>
  <si>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</si>
  <si>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</si>
  <si>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</si>
  <si>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</si>
  <si>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</si>
  <si>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</si>
  <si>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</si>
  <si>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</si>
  <si>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</si>
  <si>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</si>
  <si>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</si>
  <si>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</si>
  <si>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</si>
  <si>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</si>
  <si>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</si>
  <si>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</si>
  <si>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</si>
  <si>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</si>
  <si>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</si>
  <si>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</si>
  <si>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</si>
  <si>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</si>
  <si>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</si>
  <si>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</si>
  <si>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</si>
  <si>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</si>
  <si>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</si>
  <si>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</si>
  <si>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</si>
  <si>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</si>
  <si>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</si>
  <si>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</si>
  <si>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</si>
  <si>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</si>
  <si>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</si>
  <si>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</si>
  <si>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</si>
  <si>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</si>
  <si>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</si>
  <si>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</si>
  <si>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</si>
  <si>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</si>
  <si>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</si>
  <si>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</si>
  <si>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>Total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</si>
  <si>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</si>
  <si>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</si>
  <si>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</si>
  <si>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</si>
  <si>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</si>
  <si>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</si>
  <si>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</si>
  <si>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</si>
  <si>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</si>
  <si>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</si>
  <si>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</si>
  <si>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</si>
  <si>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</si>
  <si>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</si>
  <si>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</si>
  <si>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</si>
  <si>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</si>
  <si>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</si>
  <si>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</si>
  <si>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</si>
  <si>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</si>
  <si>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</si>
  <si>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</si>
  <si>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</si>
  <si>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</si>
  <si>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</si>
  <si>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</si>
  <si>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</si>
  <si>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</si>
  <si>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</si>
  <si>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</si>
  <si>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</si>
  <si>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</si>
  <si>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</si>
  <si>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</si>
  <si>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</si>
  <si>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</si>
  <si>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</si>
  <si>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</si>
  <si>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</si>
  <si>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</si>
  <si>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</si>
  <si>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</si>
  <si>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</si>
  <si>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</si>
  <si>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</si>
  <si>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</si>
  <si>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</si>
  <si>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</si>
  <si>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</si>
  <si>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</si>
  <si>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</si>
  <si>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</si>
  <si>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</si>
  <si>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</si>
  <si>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</si>
  <si>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</si>
  <si>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</si>
  <si>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</si>
  <si>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</si>
  <si>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</si>
  <si>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</si>
  <si>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</si>
  <si>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</si>
  <si>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</si>
  <si>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</si>
  <si>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</si>
  <si>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</si>
  <si>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</si>
  <si>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</si>
  <si>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</si>
  <si>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</si>
  <si>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</si>
  <si>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</si>
  <si>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</si>
  <si>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</si>
  <si>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</si>
  <si>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</si>
  <si>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</si>
  <si>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</si>
  <si>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</si>
  <si>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</si>
  <si>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</si>
  <si>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</si>
  <si>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</si>
  <si>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</si>
  <si>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PQIs Charges</t>
  </si>
  <si>
    <t>non PQI or PDI Readmission Charges</t>
  </si>
  <si>
    <t>pdi charges</t>
  </si>
  <si>
    <t>PAU Readmissions Adjustment %</t>
  </si>
  <si>
    <t>PQI and PDI charges</t>
  </si>
  <si>
    <t>PAU reduction %</t>
  </si>
  <si>
    <t>PAU reduction $</t>
  </si>
  <si>
    <t>Avoidable Admissions Reduction</t>
  </si>
  <si>
    <t>Avoidable Admission Adjustment $</t>
  </si>
  <si>
    <t>Avoidable Admissions Adjustment $(Normalized)</t>
  </si>
  <si>
    <t>G = F*A</t>
  </si>
  <si>
    <t>H</t>
  </si>
  <si>
    <t>I=A*H</t>
  </si>
  <si>
    <t>J = G/I</t>
  </si>
  <si>
    <t>F = round(E,4)</t>
  </si>
  <si>
    <t>Laurel</t>
  </si>
  <si>
    <t>% PQIPDI</t>
  </si>
  <si>
    <t>% Readmit</t>
  </si>
  <si>
    <t>UM-PG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</si>
  <si>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</si>
  <si>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</si>
  <si>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</si>
  <si>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</si>
  <si>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</si>
  <si>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</si>
  <si>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</si>
  <si>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</si>
  <si>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</si>
  <si>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</si>
  <si>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</si>
  <si>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</si>
  <si>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</si>
  <si>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</si>
  <si>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</si>
  <si>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</si>
  <si>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</si>
  <si>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</si>
  <si>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</si>
  <si>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</si>
  <si>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</si>
  <si>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</si>
  <si>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</si>
  <si>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</si>
  <si>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>Adjusted proposed required revenue reduction % (Rounded)</t>
  </si>
  <si>
    <t>Required Percent Reduction PAU</t>
  </si>
  <si>
    <t>McCready*</t>
  </si>
  <si>
    <t>Footnotes:</t>
  </si>
  <si>
    <t>PAU Revenue*</t>
  </si>
  <si>
    <t xml:space="preserve">* McCready revenue reductions have been incorporated under 210019 - Peninsula Regional </t>
  </si>
  <si>
    <t>Proposed PAU Adjustment %</t>
  </si>
  <si>
    <t>Proposed PAU Adjustment $</t>
  </si>
  <si>
    <t>Proposed PAU Adjustment $ Normalized</t>
  </si>
  <si>
    <t>Proposed PAU Adjustment % Normalized</t>
  </si>
  <si>
    <t>N=M-sum(M)</t>
  </si>
  <si>
    <t>O=N X C</t>
  </si>
  <si>
    <t>P=L/sum(L)*(0-sum(O)+L</t>
  </si>
  <si>
    <t>Q=P/C</t>
  </si>
  <si>
    <t>R=P-L</t>
  </si>
  <si>
    <t>PAU Benefit %</t>
  </si>
  <si>
    <t>S= abs(M-Q)</t>
  </si>
  <si>
    <t>Hospital Benefit $</t>
  </si>
  <si>
    <t>RY2027 PAU Savings Reductions</t>
  </si>
  <si>
    <t xml:space="preserve"> RY26 Permanent Total Revenue</t>
  </si>
  <si>
    <t>CY25 Avoidable Admissions Performance</t>
  </si>
  <si>
    <t xml:space="preserve">CY25 Readmissions % </t>
  </si>
  <si>
    <t>RY2027; CY2025 PAU Performance</t>
  </si>
  <si>
    <t>Estimated non PQI RYTD2027 Readmission Performance %</t>
  </si>
  <si>
    <r>
      <rPr>
        <b/>
        <sz val="12"/>
        <color theme="1"/>
        <rFont val="Calibri"/>
        <family val="2"/>
        <scheme val="minor"/>
      </rPr>
      <t>RY26</t>
    </r>
    <r>
      <rPr>
        <sz val="12"/>
        <color theme="1"/>
        <rFont val="Calibri"/>
        <family val="2"/>
        <scheme val="minor"/>
      </rPr>
      <t xml:space="preserve"> Total Approved Permanent Revenue</t>
    </r>
  </si>
  <si>
    <t>RY27 Inflation Factor + Demographic Adjustment</t>
  </si>
  <si>
    <r>
      <t xml:space="preserve">Total experienced PAU </t>
    </r>
    <r>
      <rPr>
        <b/>
        <sz val="12"/>
        <color theme="1"/>
        <rFont val="Calibri"/>
        <family val="2"/>
        <scheme val="minor"/>
      </rPr>
      <t>$ CY 2025</t>
    </r>
  </si>
  <si>
    <t xml:space="preserve"> </t>
  </si>
  <si>
    <t>Updated 5/19/26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</si>
</sst>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0%"/>
    <numFmt numFmtId="167" formatCode="0.000%"/>
    <numFmt numFmtId="168" formatCode="0.0000%"/>
    <numFmt numFmtId="169" formatCode="&quot;$&quot;#,##0.00"/>
    <numFmt numFmtId="170" formatCode="_(* #,##0_);_(* \(#,##0\);_(* &quot;-&quot;??_);_(@_)"/>
    <numFmt numFmtId="171" formatCode="0.0%"/>
    <numFmt numFmtId="172" formatCode="0.0"/>
    <numFmt numFmtId="173" formatCode="0.0000000%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0" fontId="0" fillId="0" borderId="0" xfId="2" applyNumberFormat="1" applyFont="1"/>
    <xf numFmtId="167" fontId="0" fillId="0" borderId="0" xfId="2" applyNumberFormat="1" applyFont="1"/>
    <xf numFmtId="0" fontId="8" fillId="0" borderId="0" xfId="0" applyFont="1"/>
    <xf numFmtId="0" fontId="11" fillId="0" borderId="0" xfId="0" applyFont="1"/>
    <xf numFmtId="8" fontId="0" fillId="0" borderId="0" xfId="0" applyNumberFormat="1"/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5" fillId="0" borderId="0" xfId="0" applyNumberFormat="1" applyFont="1"/>
    <xf numFmtId="168" fontId="15" fillId="0" borderId="0" xfId="2" applyNumberFormat="1" applyFont="1" applyAlignment="1">
      <alignment horizontal="right"/>
    </xf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0" fontId="8" fillId="0" borderId="4" xfId="3" applyNumberFormat="1" applyFont="1" applyFill="1" applyBorder="1" applyAlignment="1">
      <alignment horizontal="right"/>
    </xf>
    <xf numFmtId="10" fontId="9" fillId="4" borderId="4" xfId="2" applyNumberFormat="1" applyFont="1" applyFill="1" applyBorder="1" applyAlignment="1">
      <alignment horizontal="right"/>
    </xf>
    <xf numFmtId="0" fontId="17" fillId="0" borderId="2" xfId="0" applyFont="1" applyBorder="1"/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20" fillId="5" borderId="2" xfId="0" applyFont="1" applyFill="1" applyBorder="1"/>
    <xf numFmtId="0" fontId="8" fillId="0" borderId="2" xfId="0" applyFont="1" applyBorder="1" applyAlignment="1">
      <alignment wrapText="1"/>
    </xf>
    <xf numFmtId="0" fontId="6" fillId="3" borderId="2" xfId="0" applyFont="1" applyFill="1" applyBorder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6" fontId="7" fillId="0" borderId="2" xfId="2" applyNumberFormat="1" applyFont="1" applyBorder="1" applyAlignment="1">
      <alignment vertical="center"/>
    </xf>
    <xf numFmtId="164" fontId="7" fillId="0" borderId="2" xfId="1" applyNumberFormat="1" applyFont="1" applyBorder="1"/>
    <xf numFmtId="3" fontId="23" fillId="0" borderId="2" xfId="0" applyNumberFormat="1" applyFont="1" applyBorder="1"/>
    <xf numFmtId="0" fontId="7" fillId="0" borderId="0" xfId="0" applyFont="1"/>
    <xf numFmtId="0" fontId="6" fillId="3" borderId="2" xfId="0" applyFont="1" applyFill="1" applyBorder="1" applyAlignment="1">
      <alignment horizontal="right"/>
    </xf>
    <xf numFmtId="0" fontId="6" fillId="0" borderId="2" xfId="0" applyFont="1" applyBorder="1"/>
    <xf numFmtId="169" fontId="0" fillId="0" borderId="0" xfId="4" applyNumberFormat="1" applyFont="1"/>
    <xf numFmtId="170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4" fontId="0" fillId="0" borderId="0" xfId="1" applyFont="1"/>
    <xf numFmtId="0" fontId="0" fillId="6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5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5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43" fontId="0" fillId="0" borderId="0" xfId="4" applyFont="1"/>
    <xf numFmtId="167" fontId="24" fillId="0" borderId="0" xfId="2" applyNumberFormat="1" applyFont="1"/>
    <xf numFmtId="0" fontId="24" fillId="0" borderId="0" xfId="0" applyFont="1"/>
    <xf numFmtId="170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Alignment="1">
      <alignment wrapText="1"/>
    </xf>
    <xf numFmtId="10" fontId="15" fillId="0" borderId="2" xfId="2" applyNumberFormat="1" applyFont="1" applyBorder="1"/>
    <xf numFmtId="172" fontId="9" fillId="0" borderId="4" xfId="0" applyNumberFormat="1" applyFont="1" applyBorder="1" applyAlignment="1">
      <alignment horizontal="right"/>
    </xf>
    <xf numFmtId="173" fontId="6" fillId="0" borderId="2" xfId="0" applyNumberFormat="1" applyFont="1" applyBorder="1"/>
    <xf numFmtId="10" fontId="7" fillId="0" borderId="2" xfId="0" applyNumberFormat="1" applyFont="1" applyBorder="1"/>
    <xf numFmtId="10" fontId="6" fillId="0" borderId="2" xfId="0" applyNumberFormat="1" applyFont="1" applyBorder="1"/>
    <xf numFmtId="165" fontId="0" fillId="0" borderId="2" xfId="1" applyNumberFormat="1" applyFont="1" applyBorder="1"/>
    <xf numFmtId="10" fontId="15" fillId="0" borderId="2" xfId="0" applyNumberFormat="1" applyFont="1" applyBorder="1"/>
    <xf numFmtId="0" fontId="18" fillId="8" borderId="2" xfId="0" applyFont="1" applyFill="1" applyBorder="1" applyAlignment="1">
      <alignment wrapText="1"/>
    </xf>
    <xf numFmtId="164" fontId="19" fillId="8" borderId="2" xfId="0" applyNumberFormat="1" applyFont="1" applyFill="1" applyBorder="1" applyAlignment="1">
      <alignment horizontal="right" wrapText="1"/>
    </xf>
    <xf numFmtId="164" fontId="19" fillId="8" borderId="2" xfId="4" applyNumberFormat="1" applyFont="1" applyFill="1" applyBorder="1" applyAlignment="1">
      <alignment horizontal="right" wrapText="1"/>
    </xf>
    <xf numFmtId="10" fontId="14" fillId="8" borderId="2" xfId="2" applyNumberFormat="1" applyFont="1" applyFill="1" applyBorder="1"/>
    <xf numFmtId="164" fontId="15" fillId="0" borderId="0" xfId="4" applyNumberFormat="1" applyFont="1" applyBorder="1" applyAlignment="1">
      <alignment wrapText="1"/>
    </xf>
    <xf numFmtId="172" fontId="5" fillId="9" borderId="4" xfId="0" applyNumberFormat="1" applyFont="1" applyFill="1" applyBorder="1" applyAlignment="1">
      <alignment horizontal="right"/>
    </xf>
    <xf numFmtId="10" fontId="20" fillId="9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9" borderId="2" xfId="0" applyNumberFormat="1" applyFont="1" applyFill="1" applyBorder="1" applyAlignment="1">
      <alignment horizontal="right" wrapText="1"/>
    </xf>
    <xf numFmtId="10" fontId="20" fillId="9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0" fillId="9" borderId="2" xfId="0" applyFill="1" applyBorder="1"/>
    <xf numFmtId="165" fontId="0" fillId="9" borderId="2" xfId="1" applyNumberFormat="1" applyFont="1" applyFill="1" applyBorder="1"/>
    <xf numFmtId="2" fontId="0" fillId="0" borderId="2" xfId="0" applyNumberFormat="1" applyBorder="1"/>
    <xf numFmtId="171" fontId="15" fillId="0" borderId="0" xfId="2" applyNumberFormat="1" applyFont="1" applyAlignment="1">
      <alignment horizontal="right"/>
    </xf>
    <xf numFmtId="165" fontId="0" fillId="0" borderId="2" xfId="0" applyNumberFormat="1" applyBorder="1"/>
    <xf numFmtId="2" fontId="0" fillId="0" borderId="2" xfId="2" applyNumberFormat="1" applyFont="1" applyBorder="1"/>
    <xf numFmtId="167" fontId="8" fillId="0" borderId="0" xfId="2" applyNumberFormat="1" applyFont="1" applyFill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0" fillId="0" borderId="4" xfId="0" applyBorder="1"/>
    <xf numFmtId="0" fontId="24" fillId="0" borderId="6" xfId="0" applyFont="1" applyBorder="1" applyAlignment="1">
      <alignment wrapText="1"/>
    </xf>
    <xf numFmtId="171" fontId="24" fillId="7" borderId="3" xfId="2" applyNumberFormat="1" applyFont="1" applyFill="1" applyBorder="1"/>
    <xf numFmtId="10" fontId="24" fillId="7" borderId="3" xfId="2" applyNumberFormat="1" applyFont="1" applyFill="1" applyBorder="1"/>
    <xf numFmtId="10" fontId="0" fillId="6" borderId="3" xfId="2" applyNumberFormat="1" applyFont="1" applyFill="1" applyBorder="1"/>
    <xf numFmtId="171" fontId="0" fillId="5" borderId="0" xfId="2" applyNumberFormat="1" applyFont="1" applyFill="1" applyBorder="1"/>
    <xf numFmtId="0" fontId="0" fillId="5" borderId="0" xfId="0" applyFill="1"/>
    <xf numFmtId="171" fontId="0" fillId="0" borderId="2" xfId="2" applyNumberFormat="1" applyFont="1" applyFill="1" applyBorder="1"/>
    <xf numFmtId="168" fontId="15" fillId="0" borderId="0" xfId="0" applyNumberFormat="1" applyFont="1"/>
    <xf numFmtId="2" fontId="24" fillId="0" borderId="2" xfId="0" applyNumberFormat="1" applyFont="1" applyBorder="1"/>
    <xf numFmtId="0" fontId="2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2" fontId="0" fillId="0" borderId="0" xfId="0" applyNumberFormat="1"/>
    <xf numFmtId="44" fontId="0" fillId="0" borderId="0" xfId="1" applyFont="1" applyFill="1"/>
    <xf numFmtId="0" fontId="17" fillId="0" borderId="0" xfId="0" applyFont="1"/>
    <xf numFmtId="165" fontId="0" fillId="0" borderId="0" xfId="1" applyNumberFormat="1" applyFont="1"/>
    <xf numFmtId="165" fontId="24" fillId="0" borderId="2" xfId="1" applyNumberFormat="1" applyFont="1" applyBorder="1" applyAlignment="1">
      <alignment wrapText="1"/>
    </xf>
    <xf numFmtId="164" fontId="9" fillId="0" borderId="4" xfId="0" applyNumberFormat="1" applyFont="1" applyBorder="1" applyAlignment="1">
      <alignment horizontal="right"/>
    </xf>
    <xf numFmtId="169" fontId="15" fillId="0" borderId="0" xfId="0" applyNumberFormat="1" applyFont="1" applyAlignment="1">
      <alignment horizontal="right"/>
    </xf>
    <xf numFmtId="164" fontId="5" fillId="8" borderId="4" xfId="0" applyNumberFormat="1" applyFont="1" applyFill="1" applyBorder="1" applyAlignment="1">
      <alignment horizontal="right"/>
    </xf>
    <xf numFmtId="10" fontId="15" fillId="0" borderId="0" xfId="2" applyNumberFormat="1" applyFont="1"/>
    <xf numFmtId="170" fontId="8" fillId="10" borderId="2" xfId="4" applyNumberFormat="1" applyFont="1" applyFill="1" applyBorder="1" applyAlignment="1">
      <alignment horizontal="center"/>
    </xf>
    <xf numFmtId="167" fontId="8" fillId="10" borderId="2" xfId="2" applyNumberFormat="1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170" fontId="20" fillId="10" borderId="2" xfId="4" applyNumberFormat="1" applyFont="1" applyFill="1" applyBorder="1" applyAlignment="1">
      <alignment horizontal="center" wrapText="1"/>
    </xf>
    <xf numFmtId="10" fontId="14" fillId="10" borderId="2" xfId="0" applyNumberFormat="1" applyFont="1" applyFill="1" applyBorder="1"/>
    <xf numFmtId="170" fontId="14" fillId="10" borderId="2" xfId="4" applyNumberFormat="1" applyFont="1" applyFill="1" applyBorder="1"/>
    <xf numFmtId="10" fontId="15" fillId="10" borderId="2" xfId="0" applyNumberFormat="1" applyFont="1" applyFill="1" applyBorder="1"/>
    <xf numFmtId="170" fontId="15" fillId="10" borderId="2" xfId="4" applyNumberFormat="1" applyFont="1" applyFill="1" applyBorder="1"/>
    <xf numFmtId="10" fontId="15" fillId="10" borderId="2" xfId="2" applyNumberFormat="1" applyFont="1" applyFill="1" applyBorder="1"/>
    <xf numFmtId="0" fontId="20" fillId="10" borderId="2" xfId="0" applyFont="1" applyFill="1" applyBorder="1" applyAlignment="1">
      <alignment horizontal="center" wrapText="1"/>
    </xf>
    <xf numFmtId="0" fontId="8" fillId="10" borderId="2" xfId="0" applyFont="1" applyFill="1" applyBorder="1"/>
    <xf numFmtId="10" fontId="14" fillId="10" borderId="2" xfId="2" applyNumberFormat="1" applyFont="1" applyFill="1" applyBorder="1"/>
    <xf numFmtId="164" fontId="5" fillId="11" borderId="4" xfId="0" applyNumberFormat="1" applyFont="1" applyFill="1" applyBorder="1" applyAlignment="1">
      <alignment horizontal="right"/>
    </xf>
    <xf numFmtId="165" fontId="0" fillId="0" borderId="0" xfId="0" applyNumberFormat="1"/>
    <xf numFmtId="171" fontId="0" fillId="0" borderId="0" xfId="2" applyNumberFormat="1" applyFont="1" applyFill="1" applyBorder="1"/>
    <xf numFmtId="0" fontId="27" fillId="0" borderId="0" xfId="0" applyFont="1"/>
    <xf numFmtId="10" fontId="24" fillId="0" borderId="2" xfId="2" applyNumberFormat="1" applyFont="1" applyBorder="1"/>
    <xf numFmtId="2" fontId="24" fillId="0" borderId="2" xfId="2" applyNumberFormat="1" applyFont="1" applyBorder="1"/>
    <xf numFmtId="170" fontId="15" fillId="0" borderId="0" xfId="0" applyNumberFormat="1" applyFont="1" applyAlignment="1">
      <alignment wrapText="1"/>
    </xf>
    <xf numFmtId="10" fontId="23" fillId="0" borderId="2" xfId="2" applyNumberFormat="1" applyFont="1" applyFill="1" applyBorder="1"/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A0B83DD-6BBD-42CB-A1EE-1ACBC08827B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hscrc-sas/methodology/CPBM/Quality/SCALING/RY%202018/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UE\PAU\RY27%20PAU\PAU_Summary_RY27_V41_CY25-01_to_CY25-12_created_2026_04_02%20.xlsx" TargetMode="External"/><Relationship Id="rId1" Type="http://schemas.openxmlformats.org/officeDocument/2006/relationships/externalLinkPath" Target="PAU_Summary_RY27_V41_CY25-01_to_CY25-12_created_2026_04_02%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UE\PAU\RY27%20PAU\CY25_Dec_Final_PAU_Savings_Performance_RY27.xlsx" TargetMode="External"/><Relationship Id="rId1" Type="http://schemas.openxmlformats.org/officeDocument/2006/relationships/externalLinkPath" Target="CY25_Dec_Final_PAU_Savings_Performance_RY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PAU%20Modeling\Population%20and%20PQI%20by%20Hospital%20Age%20and%20Gender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kindo\Downloads\FY26%20Revenue%20as%20of%205.18.26.xlsx" TargetMode="External"/><Relationship Id="rId1" Type="http://schemas.openxmlformats.org/officeDocument/2006/relationships/externalLinkPath" Target="file:///C:\Users\pakindo\Downloads\FY26%20Revenue%20as%20of%205.18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QBR Modeling Resul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- All Payers"/>
      <sheetName val="Summary - Medicare FFS"/>
      <sheetName val="Summary - Medicaid"/>
    </sheetNames>
    <sheetDataSet>
      <sheetData sheetId="0">
        <row r="7">
          <cell r="A7">
            <v>210001</v>
          </cell>
          <cell r="B7" t="str">
            <v>Meritus</v>
          </cell>
          <cell r="C7" t="str">
            <v>GBR</v>
          </cell>
          <cell r="D7">
            <v>22099</v>
          </cell>
          <cell r="E7">
            <v>2249</v>
          </cell>
          <cell r="F7">
            <v>2214</v>
          </cell>
          <cell r="G7">
            <v>44</v>
          </cell>
          <cell r="H7">
            <v>0.1017693108</v>
          </cell>
          <cell r="I7">
            <v>0.10018552880000001</v>
          </cell>
          <cell r="J7">
            <v>1.9910403E-3</v>
          </cell>
          <cell r="K7">
            <v>4507</v>
          </cell>
          <cell r="L7">
            <v>0.20394587989999999</v>
          </cell>
          <cell r="M7">
            <v>264240759.06999901</v>
          </cell>
          <cell r="N7">
            <v>307873252.419999</v>
          </cell>
          <cell r="O7">
            <v>36713141.829999998</v>
          </cell>
          <cell r="P7">
            <v>41536134.75</v>
          </cell>
          <cell r="Q7">
            <v>32133699.279999901</v>
          </cell>
          <cell r="R7">
            <v>305283.92</v>
          </cell>
          <cell r="S7">
            <v>73975117.949999899</v>
          </cell>
          <cell r="T7">
            <v>572114011.48999798</v>
          </cell>
          <cell r="U7">
            <v>7.2601149300000001E-2</v>
          </cell>
          <cell r="V7">
            <v>5.6166600800000001E-2</v>
          </cell>
          <cell r="W7">
            <v>5.336068E-4</v>
          </cell>
          <cell r="X7">
            <v>0.12930135679999999</v>
          </cell>
        </row>
        <row r="8">
          <cell r="A8">
            <v>210002</v>
          </cell>
          <cell r="B8" t="str">
            <v>UMMS- UMMC</v>
          </cell>
          <cell r="C8" t="str">
            <v>GBR</v>
          </cell>
          <cell r="D8">
            <v>27275</v>
          </cell>
          <cell r="E8">
            <v>2318</v>
          </cell>
          <cell r="F8">
            <v>1149</v>
          </cell>
          <cell r="G8">
            <v>109</v>
          </cell>
          <cell r="H8">
            <v>8.4986251099999993E-2</v>
          </cell>
          <cell r="I8">
            <v>4.2126489500000003E-2</v>
          </cell>
          <cell r="J8">
            <v>3.9963335999999997E-3</v>
          </cell>
          <cell r="K8">
            <v>3576</v>
          </cell>
          <cell r="L8">
            <v>0.13110907420000001</v>
          </cell>
          <cell r="M8">
            <v>695997426.830024</v>
          </cell>
          <cell r="N8">
            <v>1658726490.8399999</v>
          </cell>
          <cell r="O8">
            <v>16813922.760000002</v>
          </cell>
          <cell r="P8">
            <v>112187689.87</v>
          </cell>
          <cell r="Q8">
            <v>41719061.700000003</v>
          </cell>
          <cell r="R8">
            <v>1292399.1200000001</v>
          </cell>
          <cell r="S8">
            <v>155199150.69</v>
          </cell>
          <cell r="T8">
            <v>2354723917.6700201</v>
          </cell>
          <cell r="U8">
            <v>4.7643670300000003E-2</v>
          </cell>
          <cell r="V8">
            <v>1.77171775E-2</v>
          </cell>
          <cell r="W8">
            <v>5.4885380000000003E-4</v>
          </cell>
          <cell r="X8">
            <v>6.5909701599999995E-2</v>
          </cell>
        </row>
        <row r="9">
          <cell r="A9">
            <v>210003</v>
          </cell>
          <cell r="B9" t="str">
            <v>UMMS- Capital Region</v>
          </cell>
          <cell r="C9" t="str">
            <v>GBR</v>
          </cell>
          <cell r="D9">
            <v>14530</v>
          </cell>
          <cell r="E9">
            <v>1020</v>
          </cell>
          <cell r="F9">
            <v>929</v>
          </cell>
          <cell r="G9" t="str">
            <v xml:space="preserve">            </v>
          </cell>
          <cell r="H9">
            <v>7.0199587100000002E-2</v>
          </cell>
          <cell r="I9">
            <v>6.3936682699999997E-2</v>
          </cell>
          <cell r="J9" t="str">
            <v xml:space="preserve">        </v>
          </cell>
          <cell r="K9">
            <v>1949</v>
          </cell>
          <cell r="L9">
            <v>0.13413626980000001</v>
          </cell>
          <cell r="M9">
            <v>146773349.37999901</v>
          </cell>
          <cell r="N9">
            <v>361001952.32999998</v>
          </cell>
          <cell r="O9">
            <v>16116842.99</v>
          </cell>
          <cell r="P9">
            <v>33697063.149999999</v>
          </cell>
          <cell r="Q9">
            <v>17679145.140000001</v>
          </cell>
          <cell r="R9" t="str">
            <v xml:space="preserve">                        </v>
          </cell>
          <cell r="S9">
            <v>51376208.289999999</v>
          </cell>
          <cell r="T9">
            <v>507775301.70999902</v>
          </cell>
          <cell r="U9">
            <v>6.6362154699999995E-2</v>
          </cell>
          <cell r="V9">
            <v>3.4816867000000001E-2</v>
          </cell>
          <cell r="W9" t="str">
            <v xml:space="preserve">        </v>
          </cell>
          <cell r="X9">
            <v>0.1011790217</v>
          </cell>
        </row>
        <row r="10">
          <cell r="A10">
            <v>210004</v>
          </cell>
          <cell r="B10" t="str">
            <v>Trinity - Holy Cross</v>
          </cell>
          <cell r="C10" t="str">
            <v>GBR</v>
          </cell>
          <cell r="D10">
            <v>29883</v>
          </cell>
          <cell r="E10">
            <v>1899</v>
          </cell>
          <cell r="F10">
            <v>1646</v>
          </cell>
          <cell r="G10">
            <v>9</v>
          </cell>
          <cell r="H10">
            <v>6.3547836600000004E-2</v>
          </cell>
          <cell r="I10">
            <v>5.50814845E-2</v>
          </cell>
          <cell r="J10">
            <v>3.0117460000000001E-4</v>
          </cell>
          <cell r="K10">
            <v>3554</v>
          </cell>
          <cell r="L10">
            <v>0.11893049560000001</v>
          </cell>
          <cell r="M10">
            <v>177090208.43999901</v>
          </cell>
          <cell r="N10">
            <v>475616433.39001</v>
          </cell>
          <cell r="O10">
            <v>19100274.199999999</v>
          </cell>
          <cell r="P10">
            <v>44304162.420000099</v>
          </cell>
          <cell r="Q10">
            <v>31563293.969999999</v>
          </cell>
          <cell r="R10">
            <v>68339.679999999993</v>
          </cell>
          <cell r="S10">
            <v>75935796.069999993</v>
          </cell>
          <cell r="T10">
            <v>652706641.83000898</v>
          </cell>
          <cell r="U10">
            <v>6.7877603199999997E-2</v>
          </cell>
          <cell r="V10">
            <v>4.8357549899999998E-2</v>
          </cell>
          <cell r="W10">
            <v>1.04702E-4</v>
          </cell>
          <cell r="X10">
            <v>0.11633985500000001</v>
          </cell>
        </row>
        <row r="11">
          <cell r="A11">
            <v>210005</v>
          </cell>
          <cell r="B11" t="str">
            <v>Frederick</v>
          </cell>
          <cell r="C11" t="str">
            <v>GBR</v>
          </cell>
          <cell r="D11">
            <v>21200</v>
          </cell>
          <cell r="E11">
            <v>1832</v>
          </cell>
          <cell r="F11">
            <v>2004</v>
          </cell>
          <cell r="G11">
            <v>13</v>
          </cell>
          <cell r="H11">
            <v>8.6415094299999995E-2</v>
          </cell>
          <cell r="I11">
            <v>9.45283019E-2</v>
          </cell>
          <cell r="J11">
            <v>6.1320750000000001E-4</v>
          </cell>
          <cell r="K11">
            <v>3849</v>
          </cell>
          <cell r="L11">
            <v>0.18155660379999999</v>
          </cell>
          <cell r="M11">
            <v>190986000.21997899</v>
          </cell>
          <cell r="N11">
            <v>295551377.25999802</v>
          </cell>
          <cell r="O11">
            <v>34458236.990000002</v>
          </cell>
          <cell r="P11">
            <v>35631098.130000003</v>
          </cell>
          <cell r="Q11">
            <v>30037233.190000098</v>
          </cell>
          <cell r="R11">
            <v>72827.33</v>
          </cell>
          <cell r="S11">
            <v>65741158.650000103</v>
          </cell>
          <cell r="T11">
            <v>486537377.479976</v>
          </cell>
          <cell r="U11">
            <v>7.3234040799999997E-2</v>
          </cell>
          <cell r="V11">
            <v>6.1736743300000001E-2</v>
          </cell>
          <cell r="W11">
            <v>1.4968499999999999E-4</v>
          </cell>
          <cell r="X11">
            <v>0.13512046899999999</v>
          </cell>
        </row>
        <row r="12">
          <cell r="A12">
            <v>210008</v>
          </cell>
          <cell r="B12" t="str">
            <v>Mercy</v>
          </cell>
          <cell r="C12" t="str">
            <v>GBR</v>
          </cell>
          <cell r="D12">
            <v>13962</v>
          </cell>
          <cell r="E12">
            <v>1061</v>
          </cell>
          <cell r="F12">
            <v>1019</v>
          </cell>
          <cell r="G12">
            <v>2</v>
          </cell>
          <cell r="H12">
            <v>7.5991978200000004E-2</v>
          </cell>
          <cell r="I12">
            <v>7.2983813199999997E-2</v>
          </cell>
          <cell r="J12">
            <v>1.43246E-4</v>
          </cell>
          <cell r="K12">
            <v>2082</v>
          </cell>
          <cell r="L12">
            <v>0.14911903739999999</v>
          </cell>
          <cell r="M12">
            <v>493858385.81044298</v>
          </cell>
          <cell r="N12">
            <v>249966866.81999999</v>
          </cell>
          <cell r="O12">
            <v>22954016.239999998</v>
          </cell>
          <cell r="P12">
            <v>23241657.800000001</v>
          </cell>
          <cell r="Q12">
            <v>18809243</v>
          </cell>
          <cell r="R12">
            <v>12273.17</v>
          </cell>
          <cell r="S12">
            <v>42063173.969999999</v>
          </cell>
          <cell r="T12">
            <v>743825252.63044298</v>
          </cell>
          <cell r="U12">
            <v>3.12461263E-2</v>
          </cell>
          <cell r="V12">
            <v>2.5287179900000002E-2</v>
          </cell>
          <cell r="W12">
            <v>1.6500100000000001E-5</v>
          </cell>
          <cell r="X12">
            <v>5.6549806299999998E-2</v>
          </cell>
        </row>
        <row r="13">
          <cell r="A13">
            <v>210009</v>
          </cell>
          <cell r="B13" t="str">
            <v>JHH- Johns Hopkins</v>
          </cell>
          <cell r="C13" t="str">
            <v>GBR</v>
          </cell>
          <cell r="D13">
            <v>44924</v>
          </cell>
          <cell r="E13">
            <v>4867</v>
          </cell>
          <cell r="F13">
            <v>2460</v>
          </cell>
          <cell r="G13">
            <v>197</v>
          </cell>
          <cell r="H13">
            <v>0.1083385273</v>
          </cell>
          <cell r="I13">
            <v>5.4759148799999997E-2</v>
          </cell>
          <cell r="J13">
            <v>4.3851838999999998E-3</v>
          </cell>
          <cell r="K13">
            <v>7524</v>
          </cell>
          <cell r="L13">
            <v>0.1674828599</v>
          </cell>
          <cell r="M13">
            <v>1398991475.17893</v>
          </cell>
          <cell r="N13">
            <v>2028210391.0899799</v>
          </cell>
          <cell r="O13">
            <v>15528474.84</v>
          </cell>
          <cell r="P13">
            <v>210792272.97</v>
          </cell>
          <cell r="Q13">
            <v>80575808.200000003</v>
          </cell>
          <cell r="R13">
            <v>2860698.45</v>
          </cell>
          <cell r="S13">
            <v>294228779.62</v>
          </cell>
          <cell r="T13">
            <v>3427201866.2689199</v>
          </cell>
          <cell r="U13">
            <v>6.1505648400000001E-2</v>
          </cell>
          <cell r="V13">
            <v>2.35106689E-2</v>
          </cell>
          <cell r="W13">
            <v>8.3470379999999995E-4</v>
          </cell>
          <cell r="X13">
            <v>8.5851021099999994E-2</v>
          </cell>
        </row>
        <row r="14">
          <cell r="A14">
            <v>210011</v>
          </cell>
          <cell r="B14" t="str">
            <v>Saint Agnes</v>
          </cell>
          <cell r="C14" t="str">
            <v>GBR</v>
          </cell>
          <cell r="D14">
            <v>15162</v>
          </cell>
          <cell r="E14">
            <v>1589</v>
          </cell>
          <cell r="F14">
            <v>1489</v>
          </cell>
          <cell r="G14">
            <v>58</v>
          </cell>
          <cell r="H14">
            <v>0.1048014774</v>
          </cell>
          <cell r="I14">
            <v>9.8206041399999999E-2</v>
          </cell>
          <cell r="J14">
            <v>3.8253529000000001E-3</v>
          </cell>
          <cell r="K14">
            <v>3136</v>
          </cell>
          <cell r="L14">
            <v>0.2068328717</v>
          </cell>
          <cell r="M14">
            <v>283645185.10001802</v>
          </cell>
          <cell r="N14">
            <v>270893942.97999901</v>
          </cell>
          <cell r="O14">
            <v>53210414.839999899</v>
          </cell>
          <cell r="P14">
            <v>43771976.780000098</v>
          </cell>
          <cell r="Q14">
            <v>23670395.420000002</v>
          </cell>
          <cell r="R14">
            <v>467862.06</v>
          </cell>
          <cell r="S14">
            <v>67910234.260000005</v>
          </cell>
          <cell r="T14">
            <v>554539128.08001804</v>
          </cell>
          <cell r="U14">
            <v>7.8933973399999996E-2</v>
          </cell>
          <cell r="V14">
            <v>4.26848066E-2</v>
          </cell>
          <cell r="W14">
            <v>8.4369529999999999E-4</v>
          </cell>
          <cell r="X14">
            <v>0.1224624753</v>
          </cell>
        </row>
        <row r="15">
          <cell r="A15">
            <v>210012</v>
          </cell>
          <cell r="B15" t="str">
            <v>Lifebridge- Sinai</v>
          </cell>
          <cell r="C15" t="str">
            <v>GBR</v>
          </cell>
          <cell r="D15">
            <v>20844</v>
          </cell>
          <cell r="E15">
            <v>2067</v>
          </cell>
          <cell r="F15">
            <v>1808</v>
          </cell>
          <cell r="G15">
            <v>71</v>
          </cell>
          <cell r="H15">
            <v>9.91652274E-2</v>
          </cell>
          <cell r="I15">
            <v>8.6739589300000003E-2</v>
          </cell>
          <cell r="J15">
            <v>3.4062559999999999E-3</v>
          </cell>
          <cell r="K15">
            <v>3946</v>
          </cell>
          <cell r="L15">
            <v>0.1893110727</v>
          </cell>
          <cell r="M15">
            <v>437999061.970002</v>
          </cell>
          <cell r="N15">
            <v>593094331.19000006</v>
          </cell>
          <cell r="O15">
            <v>17904719.219999999</v>
          </cell>
          <cell r="P15">
            <v>66009183.820000097</v>
          </cell>
          <cell r="Q15">
            <v>40153380.090000004</v>
          </cell>
          <cell r="R15">
            <v>995177.200000001</v>
          </cell>
          <cell r="S15">
            <v>107157741.11</v>
          </cell>
          <cell r="T15">
            <v>1031093393.16</v>
          </cell>
          <cell r="U15">
            <v>6.4018627499999994E-2</v>
          </cell>
          <cell r="V15">
            <v>3.8942524899999997E-2</v>
          </cell>
          <cell r="W15">
            <v>9.6516690000000003E-4</v>
          </cell>
          <cell r="X15">
            <v>0.10392631920000001</v>
          </cell>
        </row>
        <row r="16">
          <cell r="A16">
            <v>210015</v>
          </cell>
          <cell r="B16" t="str">
            <v>MedStar- Franklin Square</v>
          </cell>
          <cell r="C16" t="str">
            <v>GBR</v>
          </cell>
          <cell r="D16">
            <v>24340</v>
          </cell>
          <cell r="E16">
            <v>2465</v>
          </cell>
          <cell r="F16">
            <v>2785</v>
          </cell>
          <cell r="G16">
            <v>1</v>
          </cell>
          <cell r="H16">
            <v>0.1012736237</v>
          </cell>
          <cell r="I16">
            <v>0.1144207067</v>
          </cell>
          <cell r="J16">
            <v>4.1084600000000003E-5</v>
          </cell>
          <cell r="K16">
            <v>5251</v>
          </cell>
          <cell r="L16">
            <v>0.21573541500000001</v>
          </cell>
          <cell r="M16">
            <v>330838934.01999497</v>
          </cell>
          <cell r="N16">
            <v>438167086.50999999</v>
          </cell>
          <cell r="O16">
            <v>22960171.210000001</v>
          </cell>
          <cell r="P16">
            <v>50019524.579999998</v>
          </cell>
          <cell r="Q16">
            <v>47976163.390000001</v>
          </cell>
          <cell r="R16">
            <v>13598.52</v>
          </cell>
          <cell r="S16">
            <v>98009286.490000099</v>
          </cell>
          <cell r="T16">
            <v>769006020.52999496</v>
          </cell>
          <cell r="U16">
            <v>6.5044386199999998E-2</v>
          </cell>
          <cell r="V16">
            <v>6.2387240300000001E-2</v>
          </cell>
          <cell r="W16">
            <v>1.76832E-5</v>
          </cell>
          <cell r="X16">
            <v>0.12744930970000001</v>
          </cell>
        </row>
        <row r="17">
          <cell r="A17">
            <v>210016</v>
          </cell>
          <cell r="B17" t="str">
            <v>Adventist- White Oak</v>
          </cell>
          <cell r="C17" t="str">
            <v>GBR</v>
          </cell>
          <cell r="D17">
            <v>16430</v>
          </cell>
          <cell r="E17">
            <v>1401</v>
          </cell>
          <cell r="F17">
            <v>1801</v>
          </cell>
          <cell r="G17" t="str">
            <v xml:space="preserve">            </v>
          </cell>
          <cell r="H17">
            <v>8.5270845999999997E-2</v>
          </cell>
          <cell r="I17">
            <v>0.1096165551</v>
          </cell>
          <cell r="J17" t="str">
            <v xml:space="preserve">        </v>
          </cell>
          <cell r="K17">
            <v>3202</v>
          </cell>
          <cell r="L17">
            <v>0.1948874011</v>
          </cell>
          <cell r="M17">
            <v>137990855.76000199</v>
          </cell>
          <cell r="N17">
            <v>311439011.25000399</v>
          </cell>
          <cell r="O17">
            <v>23567724.300000001</v>
          </cell>
          <cell r="P17">
            <v>33205921.400000099</v>
          </cell>
          <cell r="Q17">
            <v>34042423.18</v>
          </cell>
          <cell r="R17" t="str">
            <v xml:space="preserve">                        </v>
          </cell>
          <cell r="S17">
            <v>67248344.579999894</v>
          </cell>
          <cell r="T17">
            <v>449429867.01000702</v>
          </cell>
          <cell r="U17">
            <v>7.3884545400000001E-2</v>
          </cell>
          <cell r="V17">
            <v>7.5745796300000001E-2</v>
          </cell>
          <cell r="W17" t="str">
            <v xml:space="preserve">        </v>
          </cell>
          <cell r="X17">
            <v>0.1496303417</v>
          </cell>
        </row>
        <row r="18">
          <cell r="A18">
            <v>210017</v>
          </cell>
          <cell r="B18" t="str">
            <v>Garrett</v>
          </cell>
          <cell r="C18" t="str">
            <v>GBR</v>
          </cell>
          <cell r="D18">
            <v>2250</v>
          </cell>
          <cell r="E18">
            <v>118</v>
          </cell>
          <cell r="F18">
            <v>298</v>
          </cell>
          <cell r="G18" t="str">
            <v xml:space="preserve">            </v>
          </cell>
          <cell r="H18">
            <v>5.2444444399999998E-2</v>
          </cell>
          <cell r="I18">
            <v>0.1324444444</v>
          </cell>
          <cell r="J18" t="str">
            <v xml:space="preserve">        </v>
          </cell>
          <cell r="K18">
            <v>416</v>
          </cell>
          <cell r="L18">
            <v>0.18488888889999999</v>
          </cell>
          <cell r="M18">
            <v>72051402.749998495</v>
          </cell>
          <cell r="N18">
            <v>31230320.780000001</v>
          </cell>
          <cell r="O18">
            <v>3977725.84</v>
          </cell>
          <cell r="P18">
            <v>2175850.73</v>
          </cell>
          <cell r="Q18">
            <v>4494145.1100000003</v>
          </cell>
          <cell r="R18" t="str">
            <v xml:space="preserve">                        </v>
          </cell>
          <cell r="S18">
            <v>6669995.8399999999</v>
          </cell>
          <cell r="T18">
            <v>103281723.529998</v>
          </cell>
          <cell r="U18">
            <v>2.1067141899999999E-2</v>
          </cell>
          <cell r="V18">
            <v>4.35134597E-2</v>
          </cell>
          <cell r="W18" t="str">
            <v xml:space="preserve">        </v>
          </cell>
          <cell r="X18">
            <v>6.4580601599999995E-2</v>
          </cell>
        </row>
        <row r="19">
          <cell r="A19">
            <v>210018</v>
          </cell>
          <cell r="B19" t="str">
            <v>MedStar- Montgomery</v>
          </cell>
          <cell r="C19" t="str">
            <v>GBR</v>
          </cell>
          <cell r="D19">
            <v>8497</v>
          </cell>
          <cell r="E19">
            <v>849</v>
          </cell>
          <cell r="F19">
            <v>751</v>
          </cell>
          <cell r="G19">
            <v>3</v>
          </cell>
          <cell r="H19">
            <v>9.9917618E-2</v>
          </cell>
          <cell r="I19">
            <v>8.8384135599999997E-2</v>
          </cell>
          <cell r="J19">
            <v>3.5306580000000001E-4</v>
          </cell>
          <cell r="K19">
            <v>1603</v>
          </cell>
          <cell r="L19">
            <v>0.1886548193</v>
          </cell>
          <cell r="M19">
            <v>135562560.25000501</v>
          </cell>
          <cell r="N19">
            <v>114496891.86</v>
          </cell>
          <cell r="O19">
            <v>13716019.5</v>
          </cell>
          <cell r="P19">
            <v>13977671.34</v>
          </cell>
          <cell r="Q19">
            <v>11105041.699999999</v>
          </cell>
          <cell r="R19">
            <v>24708.47</v>
          </cell>
          <cell r="S19">
            <v>25107421.510000002</v>
          </cell>
          <cell r="T19">
            <v>250059452.11000499</v>
          </cell>
          <cell r="U19">
            <v>5.5897392499999997E-2</v>
          </cell>
          <cell r="V19">
            <v>4.4409605800000002E-2</v>
          </cell>
          <cell r="W19">
            <v>9.8810399999999998E-5</v>
          </cell>
          <cell r="X19">
            <v>0.1004058087</v>
          </cell>
        </row>
        <row r="20">
          <cell r="A20">
            <v>210019</v>
          </cell>
          <cell r="B20" t="str">
            <v>Tidal- Peninsula</v>
          </cell>
          <cell r="C20" t="str">
            <v>GBR</v>
          </cell>
          <cell r="D20">
            <v>22734</v>
          </cell>
          <cell r="E20">
            <v>1773</v>
          </cell>
          <cell r="F20">
            <v>2324</v>
          </cell>
          <cell r="G20">
            <v>36</v>
          </cell>
          <cell r="H20">
            <v>7.7988915300000003E-2</v>
          </cell>
          <cell r="I20">
            <v>0.1022257412</v>
          </cell>
          <cell r="J20">
            <v>1.5835313000000001E-3</v>
          </cell>
          <cell r="K20">
            <v>4133</v>
          </cell>
          <cell r="L20">
            <v>0.1817981877</v>
          </cell>
          <cell r="M20">
            <v>279834319.03000897</v>
          </cell>
          <cell r="N20">
            <v>401590794.00000298</v>
          </cell>
          <cell r="O20">
            <v>30428159.77</v>
          </cell>
          <cell r="P20">
            <v>37860579.329999998</v>
          </cell>
          <cell r="Q20">
            <v>34565658.590000004</v>
          </cell>
          <cell r="R20">
            <v>284037.5</v>
          </cell>
          <cell r="S20">
            <v>72710275.420000106</v>
          </cell>
          <cell r="T20">
            <v>681425113.03001201</v>
          </cell>
          <cell r="U20">
            <v>5.5560880600000001E-2</v>
          </cell>
          <cell r="V20">
            <v>5.07255426E-2</v>
          </cell>
          <cell r="W20">
            <v>4.1682859999999999E-4</v>
          </cell>
          <cell r="X20">
            <v>0.1067032518</v>
          </cell>
        </row>
        <row r="21">
          <cell r="A21">
            <v>210022</v>
          </cell>
          <cell r="B21" t="str">
            <v>JHH- Suburban</v>
          </cell>
          <cell r="C21" t="str">
            <v>GBR</v>
          </cell>
          <cell r="D21">
            <v>14126</v>
          </cell>
          <cell r="E21">
            <v>1612</v>
          </cell>
          <cell r="F21">
            <v>1290</v>
          </cell>
          <cell r="G21">
            <v>1</v>
          </cell>
          <cell r="H21">
            <v>0.11411581480000001</v>
          </cell>
          <cell r="I21">
            <v>9.1320968399999994E-2</v>
          </cell>
          <cell r="J21">
            <v>7.0791399999999994E-5</v>
          </cell>
          <cell r="K21">
            <v>2903</v>
          </cell>
          <cell r="L21">
            <v>0.2055075747</v>
          </cell>
          <cell r="M21">
            <v>214289418.629998</v>
          </cell>
          <cell r="N21">
            <v>284389417.169999</v>
          </cell>
          <cell r="O21">
            <v>41320996.350000001</v>
          </cell>
          <cell r="P21">
            <v>37508696.460000001</v>
          </cell>
          <cell r="Q21">
            <v>21325727.260000002</v>
          </cell>
          <cell r="R21">
            <v>6959.3</v>
          </cell>
          <cell r="S21">
            <v>58841383.0200001</v>
          </cell>
          <cell r="T21">
            <v>498678835.79999697</v>
          </cell>
          <cell r="U21">
            <v>7.5216138700000004E-2</v>
          </cell>
          <cell r="V21">
            <v>4.2764452199999997E-2</v>
          </cell>
          <cell r="W21">
            <v>1.39555E-5</v>
          </cell>
          <cell r="X21">
            <v>0.1179945464</v>
          </cell>
        </row>
        <row r="22">
          <cell r="A22">
            <v>210023</v>
          </cell>
          <cell r="B22" t="str">
            <v>Luminis- Anne Arundel</v>
          </cell>
          <cell r="C22" t="str">
            <v>GBR</v>
          </cell>
          <cell r="D22">
            <v>32542</v>
          </cell>
          <cell r="E22">
            <v>2776</v>
          </cell>
          <cell r="F22">
            <v>3349</v>
          </cell>
          <cell r="G22">
            <v>23</v>
          </cell>
          <cell r="H22">
            <v>8.5305144099999994E-2</v>
          </cell>
          <cell r="I22">
            <v>0.1029131584</v>
          </cell>
          <cell r="J22">
            <v>7.0677890000000001E-4</v>
          </cell>
          <cell r="K22">
            <v>6148</v>
          </cell>
          <cell r="L22">
            <v>0.1889250814</v>
          </cell>
          <cell r="M22">
            <v>372262828.19000697</v>
          </cell>
          <cell r="N22">
            <v>466645459.91000199</v>
          </cell>
          <cell r="O22">
            <v>27033234.289999999</v>
          </cell>
          <cell r="P22">
            <v>53422868.229999997</v>
          </cell>
          <cell r="Q22">
            <v>49908793.189999998</v>
          </cell>
          <cell r="R22">
            <v>112206.19</v>
          </cell>
          <cell r="S22">
            <v>103443867.61</v>
          </cell>
          <cell r="T22">
            <v>838908288.10000896</v>
          </cell>
          <cell r="U22">
            <v>6.3681416699999993E-2</v>
          </cell>
          <cell r="V22">
            <v>5.9492549899999997E-2</v>
          </cell>
          <cell r="W22">
            <v>1.3375259999999999E-4</v>
          </cell>
          <cell r="X22">
            <v>0.1233077192</v>
          </cell>
        </row>
        <row r="23">
          <cell r="A23">
            <v>210024</v>
          </cell>
          <cell r="B23" t="str">
            <v>MedStar- Union Mem</v>
          </cell>
          <cell r="C23" t="str">
            <v>GBR</v>
          </cell>
          <cell r="D23">
            <v>10285</v>
          </cell>
          <cell r="E23">
            <v>1166</v>
          </cell>
          <cell r="F23">
            <v>1420</v>
          </cell>
          <cell r="G23" t="str">
            <v xml:space="preserve">            </v>
          </cell>
          <cell r="H23">
            <v>0.11336898400000001</v>
          </cell>
          <cell r="I23">
            <v>0.13806514340000001</v>
          </cell>
          <cell r="J23" t="str">
            <v xml:space="preserve">        </v>
          </cell>
          <cell r="K23">
            <v>2586</v>
          </cell>
          <cell r="L23">
            <v>0.25143412739999998</v>
          </cell>
          <cell r="M23">
            <v>223103028.19000101</v>
          </cell>
          <cell r="N23">
            <v>316684498.200001</v>
          </cell>
          <cell r="O23">
            <v>19155046.820000101</v>
          </cell>
          <cell r="P23">
            <v>35573941.82</v>
          </cell>
          <cell r="Q23">
            <v>34589409.409999996</v>
          </cell>
          <cell r="R23" t="str">
            <v xml:space="preserve">                        </v>
          </cell>
          <cell r="S23">
            <v>70163351.230000004</v>
          </cell>
          <cell r="T23">
            <v>539787526.39000201</v>
          </cell>
          <cell r="U23">
            <v>6.59036011E-2</v>
          </cell>
          <cell r="V23">
            <v>6.40796753E-2</v>
          </cell>
          <cell r="W23" t="str">
            <v xml:space="preserve">        </v>
          </cell>
          <cell r="X23">
            <v>0.12998327639999999</v>
          </cell>
        </row>
        <row r="24">
          <cell r="A24">
            <v>210027</v>
          </cell>
          <cell r="B24" t="str">
            <v>Western Maryland</v>
          </cell>
          <cell r="C24" t="str">
            <v>GBR</v>
          </cell>
          <cell r="D24">
            <v>11309</v>
          </cell>
          <cell r="E24">
            <v>1081</v>
          </cell>
          <cell r="F24">
            <v>1379</v>
          </cell>
          <cell r="G24" t="str">
            <v xml:space="preserve">            </v>
          </cell>
          <cell r="H24">
            <v>9.5587585099999997E-2</v>
          </cell>
          <cell r="I24">
            <v>0.1219382792</v>
          </cell>
          <cell r="J24" t="str">
            <v xml:space="preserve">        </v>
          </cell>
          <cell r="K24">
            <v>2460</v>
          </cell>
          <cell r="L24">
            <v>0.21752586439999999</v>
          </cell>
          <cell r="M24">
            <v>205677009.35003299</v>
          </cell>
          <cell r="N24">
            <v>209267226.610001</v>
          </cell>
          <cell r="O24">
            <v>24922915.640000101</v>
          </cell>
          <cell r="P24">
            <v>24571124.32</v>
          </cell>
          <cell r="Q24">
            <v>25100560.949999999</v>
          </cell>
          <cell r="R24" t="str">
            <v xml:space="preserve">                        </v>
          </cell>
          <cell r="S24">
            <v>49671685.270000003</v>
          </cell>
          <cell r="T24">
            <v>414944235.960033</v>
          </cell>
          <cell r="U24">
            <v>5.9215485300000002E-2</v>
          </cell>
          <cell r="V24">
            <v>6.0491407699999999E-2</v>
          </cell>
          <cell r="W24" t="str">
            <v xml:space="preserve">        </v>
          </cell>
          <cell r="X24">
            <v>0.11970689299999999</v>
          </cell>
        </row>
        <row r="25">
          <cell r="A25">
            <v>210028</v>
          </cell>
          <cell r="B25" t="str">
            <v>MedStar- St. Mary's</v>
          </cell>
          <cell r="C25" t="str">
            <v>GBR</v>
          </cell>
          <cell r="D25">
            <v>8958</v>
          </cell>
          <cell r="E25">
            <v>690</v>
          </cell>
          <cell r="F25">
            <v>1072</v>
          </cell>
          <cell r="G25">
            <v>2</v>
          </cell>
          <cell r="H25">
            <v>7.7026121899999994E-2</v>
          </cell>
          <cell r="I25">
            <v>0.1196695691</v>
          </cell>
          <cell r="J25">
            <v>2.2326409999999999E-4</v>
          </cell>
          <cell r="K25">
            <v>1764</v>
          </cell>
          <cell r="L25">
            <v>0.19691895509999999</v>
          </cell>
          <cell r="M25">
            <v>167679258.49999899</v>
          </cell>
          <cell r="N25">
            <v>101563624.84</v>
          </cell>
          <cell r="O25">
            <v>17084262.84</v>
          </cell>
          <cell r="P25">
            <v>11958378.98</v>
          </cell>
          <cell r="Q25">
            <v>15136502.76</v>
          </cell>
          <cell r="R25">
            <v>9454.49</v>
          </cell>
          <cell r="S25">
            <v>27104336.230000101</v>
          </cell>
          <cell r="T25">
            <v>269242883.33999902</v>
          </cell>
          <cell r="U25">
            <v>4.4414837800000002E-2</v>
          </cell>
          <cell r="V25">
            <v>5.6218766400000002E-2</v>
          </cell>
          <cell r="W25">
            <v>3.5115099999999999E-5</v>
          </cell>
          <cell r="X25">
            <v>0.10066871920000001</v>
          </cell>
        </row>
        <row r="26">
          <cell r="A26">
            <v>210029</v>
          </cell>
          <cell r="B26" t="str">
            <v>JHH- Bayview</v>
          </cell>
          <cell r="C26" t="str">
            <v>GBR</v>
          </cell>
          <cell r="D26">
            <v>17892</v>
          </cell>
          <cell r="E26">
            <v>1877</v>
          </cell>
          <cell r="F26">
            <v>1743</v>
          </cell>
          <cell r="G26">
            <v>14</v>
          </cell>
          <cell r="H26">
            <v>0.1049072211</v>
          </cell>
          <cell r="I26">
            <v>9.7417840399999997E-2</v>
          </cell>
          <cell r="J26">
            <v>7.8247259999999997E-4</v>
          </cell>
          <cell r="K26">
            <v>3634</v>
          </cell>
          <cell r="L26">
            <v>0.20310753409999999</v>
          </cell>
          <cell r="M26">
            <v>358845685.28017902</v>
          </cell>
          <cell r="N26">
            <v>531334341.68999702</v>
          </cell>
          <cell r="O26">
            <v>5986769.2599999998</v>
          </cell>
          <cell r="P26">
            <v>56702485.919999897</v>
          </cell>
          <cell r="Q26">
            <v>44315079.859999999</v>
          </cell>
          <cell r="R26">
            <v>82960.52</v>
          </cell>
          <cell r="S26">
            <v>101100526.3</v>
          </cell>
          <cell r="T26">
            <v>890180026.97017598</v>
          </cell>
          <cell r="U26">
            <v>6.3697773700000002E-2</v>
          </cell>
          <cell r="V26">
            <v>4.9782154799999999E-2</v>
          </cell>
          <cell r="W26">
            <v>9.3195200000000005E-5</v>
          </cell>
          <cell r="X26">
            <v>0.1135731237</v>
          </cell>
        </row>
        <row r="27">
          <cell r="A27">
            <v>210030</v>
          </cell>
          <cell r="B27" t="str">
            <v>UMMS- Chestertown</v>
          </cell>
          <cell r="C27" t="str">
            <v>GBR</v>
          </cell>
          <cell r="D27">
            <v>723</v>
          </cell>
          <cell r="E27">
            <v>48</v>
          </cell>
          <cell r="F27">
            <v>132</v>
          </cell>
          <cell r="G27" t="str">
            <v xml:space="preserve">            </v>
          </cell>
          <cell r="H27">
            <v>6.6390041499999997E-2</v>
          </cell>
          <cell r="I27">
            <v>0.1825726141</v>
          </cell>
          <cell r="J27" t="str">
            <v xml:space="preserve">        </v>
          </cell>
          <cell r="K27">
            <v>180</v>
          </cell>
          <cell r="L27">
            <v>0.2489626556</v>
          </cell>
          <cell r="M27">
            <v>45107891.899998903</v>
          </cell>
          <cell r="N27">
            <v>12958483.09</v>
          </cell>
          <cell r="O27">
            <v>2982841.6</v>
          </cell>
          <cell r="P27">
            <v>1095412.33</v>
          </cell>
          <cell r="Q27">
            <v>3283548.63</v>
          </cell>
          <cell r="R27" t="str">
            <v xml:space="preserve">                        </v>
          </cell>
          <cell r="S27">
            <v>4378960.96</v>
          </cell>
          <cell r="T27">
            <v>58066374.989998899</v>
          </cell>
          <cell r="U27">
            <v>1.88648306E-2</v>
          </cell>
          <cell r="V27">
            <v>5.6548193900000002E-2</v>
          </cell>
          <cell r="W27" t="str">
            <v xml:space="preserve">        </v>
          </cell>
          <cell r="X27">
            <v>7.5413024499999995E-2</v>
          </cell>
        </row>
        <row r="28">
          <cell r="A28">
            <v>210032</v>
          </cell>
          <cell r="B28" t="str">
            <v>ChristianaCare, Union</v>
          </cell>
          <cell r="C28" t="str">
            <v>GBR</v>
          </cell>
          <cell r="D28">
            <v>7437</v>
          </cell>
          <cell r="E28">
            <v>644</v>
          </cell>
          <cell r="F28">
            <v>1214</v>
          </cell>
          <cell r="G28" t="str">
            <v xml:space="preserve">            </v>
          </cell>
          <cell r="H28">
            <v>8.6594056700000005E-2</v>
          </cell>
          <cell r="I28">
            <v>0.16323786470000001</v>
          </cell>
          <cell r="J28" t="str">
            <v xml:space="preserve">        </v>
          </cell>
          <cell r="K28">
            <v>1858</v>
          </cell>
          <cell r="L28">
            <v>0.2498319215</v>
          </cell>
          <cell r="M28">
            <v>103042628.08000501</v>
          </cell>
          <cell r="N28">
            <v>116451056.5</v>
          </cell>
          <cell r="O28">
            <v>10068783.800000001</v>
          </cell>
          <cell r="P28">
            <v>13079493.550000001</v>
          </cell>
          <cell r="Q28">
            <v>18719345.219999999</v>
          </cell>
          <cell r="R28" t="str">
            <v xml:space="preserve">                        </v>
          </cell>
          <cell r="S28">
            <v>31798838.77</v>
          </cell>
          <cell r="T28">
            <v>219493684.58000499</v>
          </cell>
          <cell r="U28">
            <v>5.9589384400000001E-2</v>
          </cell>
          <cell r="V28">
            <v>8.5284208799999997E-2</v>
          </cell>
          <cell r="W28" t="str">
            <v xml:space="preserve">        </v>
          </cell>
          <cell r="X28">
            <v>0.14487359320000001</v>
          </cell>
        </row>
        <row r="29">
          <cell r="A29">
            <v>210033</v>
          </cell>
          <cell r="B29" t="str">
            <v>Lifebridge- Carroll</v>
          </cell>
          <cell r="C29" t="str">
            <v>GBR</v>
          </cell>
          <cell r="D29">
            <v>11810</v>
          </cell>
          <cell r="E29">
            <v>1176</v>
          </cell>
          <cell r="F29">
            <v>1759</v>
          </cell>
          <cell r="G29">
            <v>5</v>
          </cell>
          <cell r="H29">
            <v>9.9576629999999999E-2</v>
          </cell>
          <cell r="I29">
            <v>0.14894157490000001</v>
          </cell>
          <cell r="J29">
            <v>4.2337000000000001E-4</v>
          </cell>
          <cell r="K29">
            <v>2940</v>
          </cell>
          <cell r="L29">
            <v>0.24894157489999999</v>
          </cell>
          <cell r="M29">
            <v>122396304.129998</v>
          </cell>
          <cell r="N29">
            <v>186760036.97999901</v>
          </cell>
          <cell r="O29">
            <v>10891100.25</v>
          </cell>
          <cell r="P29">
            <v>24199588.34</v>
          </cell>
          <cell r="Q29">
            <v>27450184.09</v>
          </cell>
          <cell r="R29">
            <v>46000.38</v>
          </cell>
          <cell r="S29">
            <v>51695772.810000099</v>
          </cell>
          <cell r="T29">
            <v>309156341.10999799</v>
          </cell>
          <cell r="U29">
            <v>7.8276215400000002E-2</v>
          </cell>
          <cell r="V29">
            <v>8.8790622900000005E-2</v>
          </cell>
          <cell r="W29">
            <v>1.487933E-4</v>
          </cell>
          <cell r="X29">
            <v>0.16721563149999999</v>
          </cell>
        </row>
        <row r="30">
          <cell r="A30">
            <v>210034</v>
          </cell>
          <cell r="B30" t="str">
            <v>MedStar- Harbor</v>
          </cell>
          <cell r="C30" t="str">
            <v>GBR</v>
          </cell>
          <cell r="D30">
            <v>8781</v>
          </cell>
          <cell r="E30">
            <v>758</v>
          </cell>
          <cell r="F30">
            <v>1011</v>
          </cell>
          <cell r="G30" t="str">
            <v xml:space="preserve">            </v>
          </cell>
          <cell r="H30">
            <v>8.6322742300000005E-2</v>
          </cell>
          <cell r="I30">
            <v>0.1151349505</v>
          </cell>
          <cell r="J30" t="str">
            <v xml:space="preserve">        </v>
          </cell>
          <cell r="K30">
            <v>1769</v>
          </cell>
          <cell r="L30">
            <v>0.2014576927</v>
          </cell>
          <cell r="M30">
            <v>99908812.2399984</v>
          </cell>
          <cell r="N30">
            <v>148728160.09</v>
          </cell>
          <cell r="O30">
            <v>12669668.65</v>
          </cell>
          <cell r="P30">
            <v>17699645.02</v>
          </cell>
          <cell r="Q30">
            <v>18506926.640000001</v>
          </cell>
          <cell r="R30" t="str">
            <v xml:space="preserve">                        </v>
          </cell>
          <cell r="S30">
            <v>36206571.659999996</v>
          </cell>
          <cell r="T30">
            <v>248636972.32999799</v>
          </cell>
          <cell r="U30">
            <v>7.1186697800000004E-2</v>
          </cell>
          <cell r="V30">
            <v>7.4433526400000005E-2</v>
          </cell>
          <cell r="W30" t="str">
            <v xml:space="preserve">        </v>
          </cell>
          <cell r="X30">
            <v>0.14562022420000001</v>
          </cell>
        </row>
        <row r="31">
          <cell r="A31">
            <v>210035</v>
          </cell>
          <cell r="B31" t="str">
            <v>UMMS- Charles</v>
          </cell>
          <cell r="C31" t="str">
            <v>GBR</v>
          </cell>
          <cell r="D31">
            <v>6422</v>
          </cell>
          <cell r="E31">
            <v>584</v>
          </cell>
          <cell r="F31">
            <v>861</v>
          </cell>
          <cell r="G31">
            <v>6</v>
          </cell>
          <cell r="H31">
            <v>9.0937402700000003E-2</v>
          </cell>
          <cell r="I31">
            <v>0.1340703831</v>
          </cell>
          <cell r="J31">
            <v>9.3428840000000005E-4</v>
          </cell>
          <cell r="K31">
            <v>1451</v>
          </cell>
          <cell r="L31">
            <v>0.2259420741</v>
          </cell>
          <cell r="M31">
            <v>91255866.599999607</v>
          </cell>
          <cell r="N31">
            <v>109007177.5</v>
          </cell>
          <cell r="O31">
            <v>6905817.2400000002</v>
          </cell>
          <cell r="P31">
            <v>13653854.67</v>
          </cell>
          <cell r="Q31">
            <v>14320303.310000001</v>
          </cell>
          <cell r="R31">
            <v>31248.32</v>
          </cell>
          <cell r="S31">
            <v>28005406.300000001</v>
          </cell>
          <cell r="T31">
            <v>200263044.09999901</v>
          </cell>
          <cell r="U31">
            <v>6.81796021E-2</v>
          </cell>
          <cell r="V31">
            <v>7.1507468500000004E-2</v>
          </cell>
          <cell r="W31">
            <v>1.560364E-4</v>
          </cell>
          <cell r="X31">
            <v>0.13984310699999999</v>
          </cell>
        </row>
        <row r="32">
          <cell r="A32">
            <v>210037</v>
          </cell>
          <cell r="B32" t="str">
            <v>UMMS- Easton</v>
          </cell>
          <cell r="C32" t="str">
            <v>GBR</v>
          </cell>
          <cell r="D32">
            <v>9744</v>
          </cell>
          <cell r="E32">
            <v>780</v>
          </cell>
          <cell r="F32">
            <v>916</v>
          </cell>
          <cell r="G32">
            <v>7</v>
          </cell>
          <cell r="H32">
            <v>8.0049261100000005E-2</v>
          </cell>
          <cell r="I32">
            <v>9.4006568099999993E-2</v>
          </cell>
          <cell r="J32">
            <v>7.1839080000000001E-4</v>
          </cell>
          <cell r="K32">
            <v>1703</v>
          </cell>
          <cell r="L32">
            <v>0.17477422000000001</v>
          </cell>
          <cell r="M32">
            <v>156729418.77999899</v>
          </cell>
          <cell r="N32">
            <v>175163906.25</v>
          </cell>
          <cell r="O32">
            <v>19113931.960000001</v>
          </cell>
          <cell r="P32">
            <v>18886837.73</v>
          </cell>
          <cell r="Q32">
            <v>16945587.280000001</v>
          </cell>
          <cell r="R32">
            <v>38625.47</v>
          </cell>
          <cell r="S32">
            <v>35871050.479999997</v>
          </cell>
          <cell r="T32">
            <v>331893325.02999997</v>
          </cell>
          <cell r="U32">
            <v>5.6906350000000001E-2</v>
          </cell>
          <cell r="V32">
            <v>5.1057330800000002E-2</v>
          </cell>
          <cell r="W32">
            <v>1.1637920000000001E-4</v>
          </cell>
          <cell r="X32">
            <v>0.10808006000000001</v>
          </cell>
        </row>
        <row r="33">
          <cell r="A33">
            <v>210038</v>
          </cell>
          <cell r="B33" t="str">
            <v>UMMS- Midtown</v>
          </cell>
          <cell r="C33" t="str">
            <v>GBR</v>
          </cell>
          <cell r="D33">
            <v>4845</v>
          </cell>
          <cell r="E33">
            <v>643</v>
          </cell>
          <cell r="F33">
            <v>649</v>
          </cell>
          <cell r="G33" t="str">
            <v xml:space="preserve">            </v>
          </cell>
          <cell r="H33">
            <v>0.13271413830000001</v>
          </cell>
          <cell r="I33">
            <v>0.13395252839999999</v>
          </cell>
          <cell r="J33" t="str">
            <v xml:space="preserve">        </v>
          </cell>
          <cell r="K33">
            <v>1292</v>
          </cell>
          <cell r="L33">
            <v>0.2666666667</v>
          </cell>
          <cell r="M33">
            <v>138350009.849996</v>
          </cell>
          <cell r="N33">
            <v>157305398.50999999</v>
          </cell>
          <cell r="O33">
            <v>5810394.8300000001</v>
          </cell>
          <cell r="P33">
            <v>19986839.170000002</v>
          </cell>
          <cell r="Q33">
            <v>21161255.18</v>
          </cell>
          <cell r="R33" t="str">
            <v xml:space="preserve">                        </v>
          </cell>
          <cell r="S33">
            <v>41148094.350000001</v>
          </cell>
          <cell r="T33">
            <v>295655408.35999602</v>
          </cell>
          <cell r="U33">
            <v>6.7601804700000004E-2</v>
          </cell>
          <cell r="V33">
            <v>7.1574050700000003E-2</v>
          </cell>
          <cell r="W33" t="str">
            <v xml:space="preserve">        </v>
          </cell>
          <cell r="X33">
            <v>0.13917585539999999</v>
          </cell>
        </row>
        <row r="34">
          <cell r="A34">
            <v>210039</v>
          </cell>
          <cell r="B34" t="str">
            <v>Calvert</v>
          </cell>
          <cell r="C34" t="str">
            <v>GBR</v>
          </cell>
          <cell r="D34">
            <v>7126</v>
          </cell>
          <cell r="E34">
            <v>673</v>
          </cell>
          <cell r="F34">
            <v>856</v>
          </cell>
          <cell r="G34">
            <v>2</v>
          </cell>
          <cell r="H34">
            <v>9.4442885200000007E-2</v>
          </cell>
          <cell r="I34">
            <v>0.1201234914</v>
          </cell>
          <cell r="J34">
            <v>2.8066240000000002E-4</v>
          </cell>
          <cell r="K34">
            <v>1531</v>
          </cell>
          <cell r="L34">
            <v>0.21484703899999999</v>
          </cell>
          <cell r="M34">
            <v>107449411.60000101</v>
          </cell>
          <cell r="N34">
            <v>94268965.999999896</v>
          </cell>
          <cell r="O34">
            <v>11898383.289999999</v>
          </cell>
          <cell r="P34">
            <v>11910520.220000001</v>
          </cell>
          <cell r="Q34">
            <v>13405308.869999999</v>
          </cell>
          <cell r="R34">
            <v>17744.36</v>
          </cell>
          <cell r="S34">
            <v>25333573.449999999</v>
          </cell>
          <cell r="T34">
            <v>201718377.60000101</v>
          </cell>
          <cell r="U34">
            <v>5.9045290600000001E-2</v>
          </cell>
          <cell r="V34">
            <v>6.6455565600000002E-2</v>
          </cell>
          <cell r="W34">
            <v>8.7966000000000004E-5</v>
          </cell>
          <cell r="X34">
            <v>0.12558882220000001</v>
          </cell>
        </row>
        <row r="35">
          <cell r="A35">
            <v>210040</v>
          </cell>
          <cell r="B35" t="str">
            <v>Lifebridge- Northwest</v>
          </cell>
          <cell r="C35" t="str">
            <v>GBR</v>
          </cell>
          <cell r="D35">
            <v>10066</v>
          </cell>
          <cell r="E35">
            <v>1414</v>
          </cell>
          <cell r="F35">
            <v>1430</v>
          </cell>
          <cell r="G35" t="str">
            <v xml:space="preserve">            </v>
          </cell>
          <cell r="H35">
            <v>0.14047287899999999</v>
          </cell>
          <cell r="I35">
            <v>0.1420623882</v>
          </cell>
          <cell r="J35" t="str">
            <v xml:space="preserve">        </v>
          </cell>
          <cell r="K35">
            <v>2844</v>
          </cell>
          <cell r="L35">
            <v>0.2825352672</v>
          </cell>
          <cell r="M35">
            <v>145957817.519997</v>
          </cell>
          <cell r="N35">
            <v>196556780.41</v>
          </cell>
          <cell r="O35">
            <v>15274458.18</v>
          </cell>
          <cell r="P35">
            <v>35297430.810000002</v>
          </cell>
          <cell r="Q35">
            <v>25022340.579999998</v>
          </cell>
          <cell r="R35" t="str">
            <v xml:space="preserve">                        </v>
          </cell>
          <cell r="S35">
            <v>60319771.390000202</v>
          </cell>
          <cell r="T35">
            <v>342514597.92999703</v>
          </cell>
          <cell r="U35">
            <v>0.1030537998</v>
          </cell>
          <cell r="V35">
            <v>7.3054814999999995E-2</v>
          </cell>
          <cell r="W35" t="str">
            <v xml:space="preserve">        </v>
          </cell>
          <cell r="X35">
            <v>0.17610861480000001</v>
          </cell>
        </row>
        <row r="36">
          <cell r="A36">
            <v>210043</v>
          </cell>
          <cell r="B36" t="str">
            <v>UMMS- BWMC</v>
          </cell>
          <cell r="C36" t="str">
            <v>GBR</v>
          </cell>
          <cell r="D36">
            <v>20725</v>
          </cell>
          <cell r="E36">
            <v>2172</v>
          </cell>
          <cell r="F36">
            <v>1703</v>
          </cell>
          <cell r="G36">
            <v>35</v>
          </cell>
          <cell r="H36">
            <v>0.104800965</v>
          </cell>
          <cell r="I36">
            <v>8.2171290699999996E-2</v>
          </cell>
          <cell r="J36">
            <v>1.6887816999999999E-3</v>
          </cell>
          <cell r="K36">
            <v>3910</v>
          </cell>
          <cell r="L36">
            <v>0.18866103740000001</v>
          </cell>
          <cell r="M36">
            <v>216721751.57000801</v>
          </cell>
          <cell r="N36">
            <v>352872030.51000202</v>
          </cell>
          <cell r="O36">
            <v>27424234.449999999</v>
          </cell>
          <cell r="P36">
            <v>49529292.829999998</v>
          </cell>
          <cell r="Q36">
            <v>27697360.830000099</v>
          </cell>
          <cell r="R36">
            <v>271179.76</v>
          </cell>
          <cell r="S36">
            <v>77497833.420000106</v>
          </cell>
          <cell r="T36">
            <v>569593782.08001006</v>
          </cell>
          <cell r="U36">
            <v>8.6955466100000003E-2</v>
          </cell>
          <cell r="V36">
            <v>4.86265154E-2</v>
          </cell>
          <cell r="W36">
            <v>4.7609330000000002E-4</v>
          </cell>
          <cell r="X36">
            <v>0.13605807480000001</v>
          </cell>
        </row>
        <row r="37">
          <cell r="A37">
            <v>210044</v>
          </cell>
          <cell r="B37" t="str">
            <v>GBMC</v>
          </cell>
          <cell r="C37" t="str">
            <v>GBR</v>
          </cell>
          <cell r="D37">
            <v>19522</v>
          </cell>
          <cell r="E37">
            <v>1275</v>
          </cell>
          <cell r="F37">
            <v>1723</v>
          </cell>
          <cell r="G37">
            <v>25</v>
          </cell>
          <cell r="H37">
            <v>6.53109313E-2</v>
          </cell>
          <cell r="I37">
            <v>8.8259399700000005E-2</v>
          </cell>
          <cell r="J37">
            <v>1.2806065000000001E-3</v>
          </cell>
          <cell r="K37">
            <v>3023</v>
          </cell>
          <cell r="L37">
            <v>0.1548509374</v>
          </cell>
          <cell r="M37">
            <v>263549552.09000099</v>
          </cell>
          <cell r="N37">
            <v>289731610.85000002</v>
          </cell>
          <cell r="O37">
            <v>29276350.710000001</v>
          </cell>
          <cell r="P37">
            <v>29640766.59</v>
          </cell>
          <cell r="Q37">
            <v>32301326.66</v>
          </cell>
          <cell r="R37">
            <v>225577.82</v>
          </cell>
          <cell r="S37">
            <v>62167671.070000097</v>
          </cell>
          <cell r="T37">
            <v>553281162.94000196</v>
          </cell>
          <cell r="U37">
            <v>5.35727015E-2</v>
          </cell>
          <cell r="V37">
            <v>5.8381396000000002E-2</v>
          </cell>
          <cell r="W37">
            <v>4.0770919999999998E-4</v>
          </cell>
          <cell r="X37">
            <v>0.1123618067</v>
          </cell>
        </row>
        <row r="38">
          <cell r="A38">
            <v>210048</v>
          </cell>
          <cell r="B38" t="str">
            <v>JHH- Howard County</v>
          </cell>
          <cell r="C38" t="str">
            <v>GBR</v>
          </cell>
          <cell r="D38">
            <v>19666</v>
          </cell>
          <cell r="E38">
            <v>1834</v>
          </cell>
          <cell r="F38">
            <v>1832</v>
          </cell>
          <cell r="G38">
            <v>21</v>
          </cell>
          <cell r="H38">
            <v>9.3257398599999999E-2</v>
          </cell>
          <cell r="I38">
            <v>9.3155700199999997E-2</v>
          </cell>
          <cell r="J38">
            <v>1.0678328E-3</v>
          </cell>
          <cell r="K38">
            <v>3687</v>
          </cell>
          <cell r="L38">
            <v>0.18748093160000001</v>
          </cell>
          <cell r="M38">
            <v>159212078.859997</v>
          </cell>
          <cell r="N38">
            <v>261901929.03999901</v>
          </cell>
          <cell r="O38">
            <v>18127231.120000001</v>
          </cell>
          <cell r="P38">
            <v>33107820.870000102</v>
          </cell>
          <cell r="Q38">
            <v>21882064.32</v>
          </cell>
          <cell r="R38">
            <v>112153.68</v>
          </cell>
          <cell r="S38">
            <v>55102038.870000102</v>
          </cell>
          <cell r="T38">
            <v>421114007.899997</v>
          </cell>
          <cell r="U38">
            <v>7.8619614300000001E-2</v>
          </cell>
          <cell r="V38">
            <v>5.1962328299999999E-2</v>
          </cell>
          <cell r="W38">
            <v>2.6632620000000001E-4</v>
          </cell>
          <cell r="X38">
            <v>0.13084826869999999</v>
          </cell>
        </row>
        <row r="39">
          <cell r="A39">
            <v>210049</v>
          </cell>
          <cell r="B39" t="str">
            <v>UMMS-Upper Chesapeake</v>
          </cell>
          <cell r="C39" t="str">
            <v>GBR</v>
          </cell>
          <cell r="D39">
            <v>18749</v>
          </cell>
          <cell r="E39">
            <v>2130</v>
          </cell>
          <cell r="F39">
            <v>1877</v>
          </cell>
          <cell r="G39">
            <v>7</v>
          </cell>
          <cell r="H39">
            <v>0.113606059</v>
          </cell>
          <cell r="I39">
            <v>0.100112006</v>
          </cell>
          <cell r="J39">
            <v>3.733532E-4</v>
          </cell>
          <cell r="K39">
            <v>4014</v>
          </cell>
          <cell r="L39">
            <v>0.21409141819999999</v>
          </cell>
          <cell r="M39">
            <v>195193360.22999299</v>
          </cell>
          <cell r="N39">
            <v>283913904.330001</v>
          </cell>
          <cell r="O39">
            <v>33660469.259999901</v>
          </cell>
          <cell r="P39">
            <v>41424758.280000001</v>
          </cell>
          <cell r="Q39">
            <v>27019854.280000001</v>
          </cell>
          <cell r="R39">
            <v>39647.550000000003</v>
          </cell>
          <cell r="S39">
            <v>68484260.109999999</v>
          </cell>
          <cell r="T39">
            <v>479107264.55999398</v>
          </cell>
          <cell r="U39">
            <v>8.6462388200000004E-2</v>
          </cell>
          <cell r="V39">
            <v>5.6396252500000001E-2</v>
          </cell>
          <cell r="W39">
            <v>8.2752999999999999E-5</v>
          </cell>
          <cell r="X39">
            <v>0.1429413937</v>
          </cell>
        </row>
        <row r="40">
          <cell r="A40">
            <v>210051</v>
          </cell>
          <cell r="B40" t="str">
            <v>Luminis- Doctors</v>
          </cell>
          <cell r="C40" t="str">
            <v>GBR</v>
          </cell>
          <cell r="D40">
            <v>11996</v>
          </cell>
          <cell r="E40">
            <v>1208</v>
          </cell>
          <cell r="F40">
            <v>2240</v>
          </cell>
          <cell r="G40" t="str">
            <v xml:space="preserve">            </v>
          </cell>
          <cell r="H40">
            <v>0.10070023340000001</v>
          </cell>
          <cell r="I40">
            <v>0.18672890959999999</v>
          </cell>
          <cell r="J40" t="str">
            <v xml:space="preserve">        </v>
          </cell>
          <cell r="K40">
            <v>3448</v>
          </cell>
          <cell r="L40">
            <v>0.287429143</v>
          </cell>
          <cell r="M40">
            <v>127269196.17999899</v>
          </cell>
          <cell r="N40">
            <v>202938523.65000001</v>
          </cell>
          <cell r="O40">
            <v>18347805.48</v>
          </cell>
          <cell r="P40">
            <v>26070117.82</v>
          </cell>
          <cell r="Q40">
            <v>36653490.18</v>
          </cell>
          <cell r="R40" t="str">
            <v xml:space="preserve">                        </v>
          </cell>
          <cell r="S40">
            <v>62723608.000000097</v>
          </cell>
          <cell r="T40">
            <v>330207719.82999903</v>
          </cell>
          <cell r="U40">
            <v>7.8950661199999994E-2</v>
          </cell>
          <cell r="V40">
            <v>0.1110013121</v>
          </cell>
          <cell r="W40" t="str">
            <v xml:space="preserve">        </v>
          </cell>
          <cell r="X40">
            <v>0.1899519734</v>
          </cell>
        </row>
        <row r="41">
          <cell r="A41">
            <v>210056</v>
          </cell>
          <cell r="B41" t="str">
            <v>MedStar- Good Sam</v>
          </cell>
          <cell r="C41" t="str">
            <v>GBR</v>
          </cell>
          <cell r="D41">
            <v>9716</v>
          </cell>
          <cell r="E41">
            <v>1161</v>
          </cell>
          <cell r="F41">
            <v>1770</v>
          </cell>
          <cell r="G41">
            <v>1</v>
          </cell>
          <cell r="H41">
            <v>0.11949361880000001</v>
          </cell>
          <cell r="I41">
            <v>0.182173734</v>
          </cell>
          <cell r="J41">
            <v>1.02923E-4</v>
          </cell>
          <cell r="K41">
            <v>2932</v>
          </cell>
          <cell r="L41">
            <v>0.30177027579999999</v>
          </cell>
          <cell r="M41">
            <v>141962314.89000401</v>
          </cell>
          <cell r="N41">
            <v>196652059.02000001</v>
          </cell>
          <cell r="O41">
            <v>25037294.059999999</v>
          </cell>
          <cell r="P41">
            <v>30885837.93</v>
          </cell>
          <cell r="Q41">
            <v>36960840.770000003</v>
          </cell>
          <cell r="R41">
            <v>7730.94</v>
          </cell>
          <cell r="S41">
            <v>67854409.639999896</v>
          </cell>
          <cell r="T41">
            <v>338614373.91000402</v>
          </cell>
          <cell r="U41">
            <v>9.1212424200000003E-2</v>
          </cell>
          <cell r="V41">
            <v>0.10915319499999999</v>
          </cell>
          <cell r="W41">
            <v>2.2831099999999999E-5</v>
          </cell>
          <cell r="X41">
            <v>0.20038845029999999</v>
          </cell>
        </row>
        <row r="42">
          <cell r="A42">
            <v>210057</v>
          </cell>
          <cell r="B42" t="str">
            <v>Adventist- Shady Grove</v>
          </cell>
          <cell r="C42" t="str">
            <v>GBR</v>
          </cell>
          <cell r="D42">
            <v>24737</v>
          </cell>
          <cell r="E42">
            <v>1793</v>
          </cell>
          <cell r="F42">
            <v>1419</v>
          </cell>
          <cell r="G42">
            <v>45</v>
          </cell>
          <cell r="H42">
            <v>7.2482516100000005E-2</v>
          </cell>
          <cell r="I42">
            <v>5.7363463599999998E-2</v>
          </cell>
          <cell r="J42">
            <v>1.8191373000000001E-3</v>
          </cell>
          <cell r="K42">
            <v>3257</v>
          </cell>
          <cell r="L42">
            <v>0.131665117</v>
          </cell>
          <cell r="M42">
            <v>198680522.84999299</v>
          </cell>
          <cell r="N42">
            <v>380826791.39999902</v>
          </cell>
          <cell r="O42">
            <v>36058944.200000003</v>
          </cell>
          <cell r="P42">
            <v>39647477.460000098</v>
          </cell>
          <cell r="Q42">
            <v>23865343.190000001</v>
          </cell>
          <cell r="R42">
            <v>460845.84</v>
          </cell>
          <cell r="S42">
            <v>63973666.490000099</v>
          </cell>
          <cell r="T42">
            <v>579507314.24999201</v>
          </cell>
          <cell r="U42">
            <v>6.8415836199999996E-2</v>
          </cell>
          <cell r="V42">
            <v>4.1182125899999998E-2</v>
          </cell>
          <cell r="W42">
            <v>7.9523729999999996E-4</v>
          </cell>
          <cell r="X42">
            <v>0.1103931994</v>
          </cell>
        </row>
        <row r="43">
          <cell r="A43">
            <v>210058</v>
          </cell>
          <cell r="B43" t="str">
            <v>UMMS- UMROI</v>
          </cell>
          <cell r="C43" t="str">
            <v>GBR</v>
          </cell>
          <cell r="D43">
            <v>1881</v>
          </cell>
          <cell r="E43">
            <v>12</v>
          </cell>
          <cell r="F43" t="str">
            <v xml:space="preserve">            </v>
          </cell>
          <cell r="G43" t="str">
            <v xml:space="preserve">            </v>
          </cell>
          <cell r="H43">
            <v>6.3795852999999998E-3</v>
          </cell>
          <cell r="I43" t="str">
            <v xml:space="preserve">        </v>
          </cell>
          <cell r="J43" t="str">
            <v xml:space="preserve">        </v>
          </cell>
          <cell r="K43">
            <v>12</v>
          </cell>
          <cell r="L43">
            <v>6.3795852999999998E-3</v>
          </cell>
          <cell r="M43">
            <v>65262348.849999301</v>
          </cell>
          <cell r="N43">
            <v>97226497.849999994</v>
          </cell>
          <cell r="O43">
            <v>0</v>
          </cell>
          <cell r="P43">
            <v>563720.88</v>
          </cell>
          <cell r="Q43" t="str">
            <v xml:space="preserve">                        </v>
          </cell>
          <cell r="R43" t="str">
            <v xml:space="preserve">                        </v>
          </cell>
          <cell r="S43">
            <v>563720.88</v>
          </cell>
          <cell r="T43">
            <v>162488846.699999</v>
          </cell>
          <cell r="U43">
            <v>3.4692897000000002E-3</v>
          </cell>
          <cell r="V43" t="str">
            <v xml:space="preserve">        </v>
          </cell>
          <cell r="W43" t="str">
            <v xml:space="preserve">        </v>
          </cell>
          <cell r="X43">
            <v>3.4692897000000002E-3</v>
          </cell>
        </row>
        <row r="44">
          <cell r="A44">
            <v>210060</v>
          </cell>
          <cell r="B44" t="str">
            <v>Adventist-Ft. Washington</v>
          </cell>
          <cell r="C44" t="str">
            <v>GBR</v>
          </cell>
          <cell r="D44">
            <v>2166</v>
          </cell>
          <cell r="E44">
            <v>132</v>
          </cell>
          <cell r="F44">
            <v>489</v>
          </cell>
          <cell r="G44" t="str">
            <v xml:space="preserve">            </v>
          </cell>
          <cell r="H44">
            <v>6.0941828300000001E-2</v>
          </cell>
          <cell r="I44">
            <v>0.22576177289999999</v>
          </cell>
          <cell r="J44" t="str">
            <v xml:space="preserve">        </v>
          </cell>
          <cell r="K44">
            <v>621</v>
          </cell>
          <cell r="L44">
            <v>0.28670360109999998</v>
          </cell>
          <cell r="M44">
            <v>32442640.780001201</v>
          </cell>
          <cell r="N44">
            <v>39480170.409999996</v>
          </cell>
          <cell r="O44">
            <v>4575598.93</v>
          </cell>
          <cell r="P44">
            <v>3489548.31</v>
          </cell>
          <cell r="Q44">
            <v>8321965.1799999997</v>
          </cell>
          <cell r="R44" t="str">
            <v xml:space="preserve">                        </v>
          </cell>
          <cell r="S44">
            <v>11811513.49</v>
          </cell>
          <cell r="T44">
            <v>71922811.190001205</v>
          </cell>
          <cell r="U44">
            <v>4.85179632E-2</v>
          </cell>
          <cell r="V44">
            <v>0.11570689520000001</v>
          </cell>
          <cell r="W44" t="str">
            <v xml:space="preserve">        </v>
          </cell>
          <cell r="X44">
            <v>0.16422485849999999</v>
          </cell>
        </row>
        <row r="45">
          <cell r="A45">
            <v>210061</v>
          </cell>
          <cell r="B45" t="str">
            <v>Atlantic General</v>
          </cell>
          <cell r="C45" t="str">
            <v>GBR</v>
          </cell>
          <cell r="D45">
            <v>3620</v>
          </cell>
          <cell r="E45">
            <v>232</v>
          </cell>
          <cell r="F45">
            <v>734</v>
          </cell>
          <cell r="G45">
            <v>1</v>
          </cell>
          <cell r="H45">
            <v>6.4088397800000002E-2</v>
          </cell>
          <cell r="I45">
            <v>0.20276243090000001</v>
          </cell>
          <cell r="J45">
            <v>2.762431E-4</v>
          </cell>
          <cell r="K45">
            <v>967</v>
          </cell>
          <cell r="L45">
            <v>0.2671270718</v>
          </cell>
          <cell r="M45">
            <v>98270833.839998901</v>
          </cell>
          <cell r="N45">
            <v>49930994.039999902</v>
          </cell>
          <cell r="O45">
            <v>9262270.1500000097</v>
          </cell>
          <cell r="P45">
            <v>4035331.1</v>
          </cell>
          <cell r="Q45">
            <v>10013587.75</v>
          </cell>
          <cell r="R45">
            <v>6676.44</v>
          </cell>
          <cell r="S45">
            <v>14055595.289999999</v>
          </cell>
          <cell r="T45">
            <v>148201827.87999901</v>
          </cell>
          <cell r="U45">
            <v>2.7228618999999999E-2</v>
          </cell>
          <cell r="V45">
            <v>6.7567235099999998E-2</v>
          </cell>
          <cell r="W45">
            <v>4.5049600000000003E-5</v>
          </cell>
          <cell r="X45">
            <v>9.4840903700000007E-2</v>
          </cell>
        </row>
        <row r="46">
          <cell r="A46">
            <v>210062</v>
          </cell>
          <cell r="B46" t="str">
            <v>MedStar- Southern MD</v>
          </cell>
          <cell r="C46" t="str">
            <v>GBR</v>
          </cell>
          <cell r="D46">
            <v>13218</v>
          </cell>
          <cell r="E46">
            <v>1250</v>
          </cell>
          <cell r="F46">
            <v>1775</v>
          </cell>
          <cell r="G46" t="str">
            <v xml:space="preserve">            </v>
          </cell>
          <cell r="H46">
            <v>9.4568013300000003E-2</v>
          </cell>
          <cell r="I46">
            <v>0.13428657890000001</v>
          </cell>
          <cell r="J46" t="str">
            <v xml:space="preserve">        </v>
          </cell>
          <cell r="K46">
            <v>3025</v>
          </cell>
          <cell r="L46">
            <v>0.22885459220000001</v>
          </cell>
          <cell r="M46">
            <v>158537141.20000201</v>
          </cell>
          <cell r="N46">
            <v>218780099.260001</v>
          </cell>
          <cell r="O46">
            <v>30715603.220000099</v>
          </cell>
          <cell r="P46">
            <v>27834735.98</v>
          </cell>
          <cell r="Q46">
            <v>29470658.030000001</v>
          </cell>
          <cell r="R46" t="str">
            <v xml:space="preserve">                        </v>
          </cell>
          <cell r="S46">
            <v>57305394.010000102</v>
          </cell>
          <cell r="T46">
            <v>377317240.46000201</v>
          </cell>
          <cell r="U46">
            <v>7.3770114400000003E-2</v>
          </cell>
          <cell r="V46">
            <v>7.8105781700000002E-2</v>
          </cell>
          <cell r="W46" t="str">
            <v xml:space="preserve">        </v>
          </cell>
          <cell r="X46">
            <v>0.15187589609999999</v>
          </cell>
        </row>
        <row r="47">
          <cell r="A47">
            <v>210063</v>
          </cell>
          <cell r="B47" t="str">
            <v>UMMS- St. Joe</v>
          </cell>
          <cell r="C47" t="str">
            <v>GBR</v>
          </cell>
          <cell r="D47">
            <v>16841</v>
          </cell>
          <cell r="E47">
            <v>1616</v>
          </cell>
          <cell r="F47">
            <v>1338</v>
          </cell>
          <cell r="G47">
            <v>12</v>
          </cell>
          <cell r="H47">
            <v>9.5956297100000004E-2</v>
          </cell>
          <cell r="I47">
            <v>7.9448963799999994E-2</v>
          </cell>
          <cell r="J47">
            <v>7.1254680000000005E-4</v>
          </cell>
          <cell r="K47">
            <v>2966</v>
          </cell>
          <cell r="L47">
            <v>0.17611780769999999</v>
          </cell>
          <cell r="M47">
            <v>188063363.199999</v>
          </cell>
          <cell r="N47">
            <v>335771639.40999901</v>
          </cell>
          <cell r="O47">
            <v>14455251.970000001</v>
          </cell>
          <cell r="P47">
            <v>34724351.299999997</v>
          </cell>
          <cell r="Q47">
            <v>20495758.949999999</v>
          </cell>
          <cell r="R47">
            <v>67708.09</v>
          </cell>
          <cell r="S47">
            <v>55287818.340000004</v>
          </cell>
          <cell r="T47">
            <v>523835002.60999799</v>
          </cell>
          <cell r="U47">
            <v>6.6288718999999996E-2</v>
          </cell>
          <cell r="V47">
            <v>3.9126363900000002E-2</v>
          </cell>
          <cell r="W47">
            <v>1.2925459999999999E-4</v>
          </cell>
          <cell r="X47">
            <v>0.1055443376</v>
          </cell>
        </row>
        <row r="48">
          <cell r="A48">
            <v>210064</v>
          </cell>
          <cell r="B48" t="str">
            <v>Lifebridge- Levindale</v>
          </cell>
          <cell r="C48" t="str">
            <v>GBR</v>
          </cell>
          <cell r="D48">
            <v>837</v>
          </cell>
          <cell r="E48">
            <v>57</v>
          </cell>
          <cell r="F48" t="str">
            <v xml:space="preserve">            </v>
          </cell>
          <cell r="G48" t="str">
            <v xml:space="preserve">            </v>
          </cell>
          <cell r="H48">
            <v>6.8100358400000005E-2</v>
          </cell>
          <cell r="I48" t="str">
            <v xml:space="preserve">        </v>
          </cell>
          <cell r="J48" t="str">
            <v xml:space="preserve">        </v>
          </cell>
          <cell r="K48">
            <v>57</v>
          </cell>
          <cell r="L48">
            <v>6.8100358400000005E-2</v>
          </cell>
          <cell r="M48">
            <v>1874321.28</v>
          </cell>
          <cell r="N48">
            <v>69173928.310000002</v>
          </cell>
          <cell r="O48">
            <v>0</v>
          </cell>
          <cell r="P48">
            <v>4838195.96</v>
          </cell>
          <cell r="Q48" t="str">
            <v xml:space="preserve">                        </v>
          </cell>
          <cell r="R48" t="str">
            <v xml:space="preserve">                        </v>
          </cell>
          <cell r="S48">
            <v>4838195.96</v>
          </cell>
          <cell r="T48">
            <v>71048249.590000004</v>
          </cell>
          <cell r="U48">
            <v>6.8097328100000007E-2</v>
          </cell>
          <cell r="V48" t="str">
            <v xml:space="preserve">        </v>
          </cell>
          <cell r="W48" t="str">
            <v xml:space="preserve">        </v>
          </cell>
          <cell r="X48">
            <v>6.8097328100000007E-2</v>
          </cell>
        </row>
        <row r="49">
          <cell r="A49">
            <v>210065</v>
          </cell>
          <cell r="B49" t="str">
            <v>Trinity - Holy Cross Germantown</v>
          </cell>
          <cell r="C49" t="str">
            <v>GBR</v>
          </cell>
          <cell r="D49">
            <v>7565</v>
          </cell>
          <cell r="E49">
            <v>693</v>
          </cell>
          <cell r="F49">
            <v>766</v>
          </cell>
          <cell r="G49" t="str">
            <v xml:space="preserve">            </v>
          </cell>
          <cell r="H49">
            <v>9.1606080600000001E-2</v>
          </cell>
          <cell r="I49">
            <v>0.1012557832</v>
          </cell>
          <cell r="J49" t="str">
            <v xml:space="preserve">        </v>
          </cell>
          <cell r="K49">
            <v>1459</v>
          </cell>
          <cell r="L49">
            <v>0.19286186380000001</v>
          </cell>
          <cell r="M49">
            <v>79230053.609999105</v>
          </cell>
          <cell r="N49">
            <v>111844668.95999999</v>
          </cell>
          <cell r="O49">
            <v>6449858.8299999898</v>
          </cell>
          <cell r="P49">
            <v>13000937.390000001</v>
          </cell>
          <cell r="Q49">
            <v>11554785.050000001</v>
          </cell>
          <cell r="R49" t="str">
            <v xml:space="preserve">                        </v>
          </cell>
          <cell r="S49">
            <v>24555722.440000001</v>
          </cell>
          <cell r="T49">
            <v>191074722.56999999</v>
          </cell>
          <cell r="U49">
            <v>6.8041116099999993E-2</v>
          </cell>
          <cell r="V49">
            <v>6.0472598900000001E-2</v>
          </cell>
          <cell r="W49" t="str">
            <v xml:space="preserve">        </v>
          </cell>
          <cell r="X49">
            <v>0.128513715</v>
          </cell>
        </row>
        <row r="50">
          <cell r="A50" t="str">
            <v xml:space="preserve">            </v>
          </cell>
          <cell r="B50" t="str">
            <v>STATEWIDE</v>
          </cell>
          <cell r="C50"/>
          <cell r="D50">
            <v>617435</v>
          </cell>
          <cell r="E50">
            <v>56995</v>
          </cell>
          <cell r="F50">
            <v>59424</v>
          </cell>
          <cell r="G50">
            <v>750</v>
          </cell>
          <cell r="H50">
            <v>9.2309311899999996E-2</v>
          </cell>
          <cell r="I50">
            <v>9.62433293E-2</v>
          </cell>
          <cell r="J50">
            <v>1.2147028000000001E-3</v>
          </cell>
          <cell r="K50">
            <v>117169</v>
          </cell>
          <cell r="L50">
            <v>0.1897673439</v>
          </cell>
          <cell r="M50">
            <v>9524184792.0764904</v>
          </cell>
          <cell r="N50">
            <v>13535988523.510401</v>
          </cell>
          <cell r="O50">
            <v>811959361.90999699</v>
          </cell>
          <cell r="P50">
            <v>1462750797.3400099</v>
          </cell>
          <cell r="Q50">
            <v>1083952600.3799801</v>
          </cell>
          <cell r="R50">
            <v>7933924.5700000003</v>
          </cell>
          <cell r="S50">
            <v>2554637322.2899799</v>
          </cell>
          <cell r="T50">
            <v>23060173315.586899</v>
          </cell>
          <cell r="U50">
            <v>6.3431908199999998E-2</v>
          </cell>
          <cell r="V50">
            <v>4.7005396900000003E-2</v>
          </cell>
          <cell r="W50">
            <v>3.4405310000000001E-4</v>
          </cell>
          <cell r="X50">
            <v>0.11078135829999999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</sheetNames>
    <sheetDataSet>
      <sheetData sheetId="0"/>
      <sheetData sheetId="1"/>
      <sheetData sheetId="2"/>
      <sheetData sheetId="3">
        <row r="9">
          <cell r="A9">
            <v>210001</v>
          </cell>
          <cell r="B9" t="str">
            <v>Meritus</v>
          </cell>
          <cell r="C9">
            <v>572114011.49000001</v>
          </cell>
          <cell r="D9">
            <v>2194</v>
          </cell>
          <cell r="E9">
            <v>2068</v>
          </cell>
          <cell r="F9">
            <v>38166537.380000003</v>
          </cell>
          <cell r="G9">
            <v>18455.7724274662</v>
          </cell>
          <cell r="H9">
            <v>40491964.705860801</v>
          </cell>
          <cell r="I9">
            <v>7.0776040951010005E-2</v>
          </cell>
        </row>
        <row r="10">
          <cell r="A10">
            <v>210002</v>
          </cell>
          <cell r="B10" t="str">
            <v>UMMS- UMMC</v>
          </cell>
          <cell r="C10">
            <v>2354723917.6999998</v>
          </cell>
          <cell r="D10">
            <v>2501</v>
          </cell>
          <cell r="E10">
            <v>1211</v>
          </cell>
          <cell r="F10">
            <v>48122377.649999999</v>
          </cell>
          <cell r="G10">
            <v>39737.718951279901</v>
          </cell>
          <cell r="H10">
            <v>99384035.097150996</v>
          </cell>
          <cell r="I10">
            <v>4.2206236726989997E-2</v>
          </cell>
        </row>
        <row r="11">
          <cell r="A11">
            <v>210003</v>
          </cell>
          <cell r="B11" t="str">
            <v>UMMS- Capital Region</v>
          </cell>
          <cell r="C11">
            <v>507775301.70999998</v>
          </cell>
          <cell r="D11">
            <v>1047</v>
          </cell>
          <cell r="E11">
            <v>511</v>
          </cell>
          <cell r="F11">
            <v>15384495.4</v>
          </cell>
          <cell r="G11">
            <v>30106.644618395301</v>
          </cell>
          <cell r="H11">
            <v>31521656.915459901</v>
          </cell>
          <cell r="I11">
            <v>6.2077964031149999E-2</v>
          </cell>
        </row>
        <row r="12">
          <cell r="A12">
            <v>210004</v>
          </cell>
          <cell r="B12" t="str">
            <v>Trinity - Holy Cross</v>
          </cell>
          <cell r="C12">
            <v>652706641.83000004</v>
          </cell>
          <cell r="D12">
            <v>1998</v>
          </cell>
          <cell r="E12">
            <v>1310</v>
          </cell>
          <cell r="F12">
            <v>27555072.84</v>
          </cell>
          <cell r="G12">
            <v>21034.406748091598</v>
          </cell>
          <cell r="H12">
            <v>42026744.682686999</v>
          </cell>
          <cell r="I12">
            <v>6.4388412786569996E-2</v>
          </cell>
        </row>
        <row r="13">
          <cell r="A13">
            <v>210005</v>
          </cell>
          <cell r="B13" t="str">
            <v>Frederick</v>
          </cell>
          <cell r="C13">
            <v>486537377.48000002</v>
          </cell>
          <cell r="D13">
            <v>1788</v>
          </cell>
          <cell r="E13">
            <v>1572</v>
          </cell>
          <cell r="F13">
            <v>30138550.530000001</v>
          </cell>
          <cell r="G13">
            <v>19172.105935114501</v>
          </cell>
          <cell r="H13">
            <v>34279725.411984801</v>
          </cell>
          <cell r="I13">
            <v>7.0456509609879994E-2</v>
          </cell>
        </row>
        <row r="14">
          <cell r="A14">
            <v>210008</v>
          </cell>
          <cell r="B14" t="str">
            <v>Mercy</v>
          </cell>
          <cell r="C14">
            <v>743825252.63</v>
          </cell>
          <cell r="D14">
            <v>1106</v>
          </cell>
          <cell r="E14">
            <v>635</v>
          </cell>
          <cell r="F14">
            <v>13814592.359999999</v>
          </cell>
          <cell r="G14">
            <v>21755.2635590551</v>
          </cell>
          <cell r="H14">
            <v>24061321.496314999</v>
          </cell>
          <cell r="I14">
            <v>3.2348083654380001E-2</v>
          </cell>
        </row>
        <row r="15">
          <cell r="A15">
            <v>210009</v>
          </cell>
          <cell r="B15" t="str">
            <v>JHH- Johns Hopkins</v>
          </cell>
          <cell r="C15">
            <v>3427201866.3000002</v>
          </cell>
          <cell r="D15">
            <v>4760</v>
          </cell>
          <cell r="E15">
            <v>3392</v>
          </cell>
          <cell r="F15">
            <v>127836867.37</v>
          </cell>
          <cell r="G15">
            <v>37687.755710495403</v>
          </cell>
          <cell r="H15">
            <v>179393717.18195799</v>
          </cell>
          <cell r="I15">
            <v>5.234407664922E-2</v>
          </cell>
        </row>
        <row r="16">
          <cell r="A16">
            <v>210011</v>
          </cell>
          <cell r="B16" t="str">
            <v>Saint Agnes</v>
          </cell>
          <cell r="C16">
            <v>554539128.08000004</v>
          </cell>
          <cell r="D16">
            <v>1594</v>
          </cell>
          <cell r="E16">
            <v>950</v>
          </cell>
          <cell r="F16">
            <v>23328183.030000001</v>
          </cell>
          <cell r="G16">
            <v>24555.9821368421</v>
          </cell>
          <cell r="H16">
            <v>39142235.526126303</v>
          </cell>
          <cell r="I16">
            <v>7.0585164407869994E-2</v>
          </cell>
        </row>
        <row r="17">
          <cell r="A17">
            <v>210012</v>
          </cell>
          <cell r="B17" t="str">
            <v>Lifebridge- Sinai</v>
          </cell>
          <cell r="C17">
            <v>1031093393.2</v>
          </cell>
          <cell r="D17">
            <v>2042</v>
          </cell>
          <cell r="E17">
            <v>1101</v>
          </cell>
          <cell r="F17">
            <v>33890632.329999998</v>
          </cell>
          <cell r="G17">
            <v>30781.682406902801</v>
          </cell>
          <cell r="H17">
            <v>62856195.474895597</v>
          </cell>
          <cell r="I17">
            <v>6.096071984306E-2</v>
          </cell>
        </row>
        <row r="18">
          <cell r="A18">
            <v>210015</v>
          </cell>
          <cell r="B18" t="str">
            <v>MedStar- Franklin Square</v>
          </cell>
          <cell r="C18">
            <v>769006020.52999997</v>
          </cell>
          <cell r="D18">
            <v>2508</v>
          </cell>
          <cell r="E18">
            <v>1703</v>
          </cell>
          <cell r="F18">
            <v>32747904.859999999</v>
          </cell>
          <cell r="G18">
            <v>19229.538966529599</v>
          </cell>
          <cell r="H18">
            <v>48227683.728056401</v>
          </cell>
          <cell r="I18">
            <v>6.2714312294740004E-2</v>
          </cell>
        </row>
        <row r="19">
          <cell r="A19">
            <v>210016</v>
          </cell>
          <cell r="B19" t="str">
            <v>Adventist- White Oak</v>
          </cell>
          <cell r="C19">
            <v>449429867.00999999</v>
          </cell>
          <cell r="D19">
            <v>1354</v>
          </cell>
          <cell r="E19">
            <v>921</v>
          </cell>
          <cell r="F19">
            <v>20536247.289999999</v>
          </cell>
          <cell r="G19">
            <v>22297.771216069501</v>
          </cell>
          <cell r="H19">
            <v>30191182.2265581</v>
          </cell>
          <cell r="I19">
            <v>6.7176626305270007E-2</v>
          </cell>
        </row>
        <row r="20">
          <cell r="A20">
            <v>210017</v>
          </cell>
          <cell r="B20" t="str">
            <v>Garrett</v>
          </cell>
          <cell r="C20">
            <v>103281723.53</v>
          </cell>
          <cell r="D20">
            <v>117</v>
          </cell>
          <cell r="E20">
            <v>109</v>
          </cell>
          <cell r="F20">
            <v>2053102.28</v>
          </cell>
          <cell r="G20">
            <v>18835.800733945001</v>
          </cell>
          <cell r="H20">
            <v>2203788.6858715601</v>
          </cell>
          <cell r="I20">
            <v>2.133764436291E-2</v>
          </cell>
        </row>
        <row r="21">
          <cell r="A21">
            <v>210018</v>
          </cell>
          <cell r="B21" t="str">
            <v>MedStar- Montgomery</v>
          </cell>
          <cell r="C21">
            <v>250059452.11000001</v>
          </cell>
          <cell r="D21">
            <v>826</v>
          </cell>
          <cell r="E21">
            <v>568</v>
          </cell>
          <cell r="F21">
            <v>9614147.2300000098</v>
          </cell>
          <cell r="G21">
            <v>16926.315545774702</v>
          </cell>
          <cell r="H21">
            <v>13981136.640809899</v>
          </cell>
          <cell r="I21">
            <v>5.5911250395999999E-2</v>
          </cell>
        </row>
        <row r="22">
          <cell r="A22">
            <v>210019</v>
          </cell>
          <cell r="B22" t="str">
            <v>Tidal- Peninsula</v>
          </cell>
          <cell r="C22">
            <v>681425113.02999997</v>
          </cell>
          <cell r="D22">
            <v>1724</v>
          </cell>
          <cell r="E22">
            <v>1579</v>
          </cell>
          <cell r="F22">
            <v>31916538.379999999</v>
          </cell>
          <cell r="G22">
            <v>20213.133869537702</v>
          </cell>
          <cell r="H22">
            <v>34847442.791083001</v>
          </cell>
          <cell r="I22">
            <v>5.113906447641E-2</v>
          </cell>
        </row>
        <row r="23">
          <cell r="A23">
            <v>210022</v>
          </cell>
          <cell r="B23" t="str">
            <v>JHH- Suburban</v>
          </cell>
          <cell r="C23">
            <v>498678835.80000001</v>
          </cell>
          <cell r="D23">
            <v>1571</v>
          </cell>
          <cell r="E23">
            <v>1165</v>
          </cell>
          <cell r="F23">
            <v>25852850.379999999</v>
          </cell>
          <cell r="G23">
            <v>22191.287879828302</v>
          </cell>
          <cell r="H23">
            <v>34862513.259210303</v>
          </cell>
          <cell r="I23">
            <v>6.9909751039029994E-2</v>
          </cell>
        </row>
        <row r="24">
          <cell r="A24">
            <v>210023</v>
          </cell>
          <cell r="B24" t="str">
            <v>Luminis- Anne Arundel</v>
          </cell>
          <cell r="C24">
            <v>838908288.10000002</v>
          </cell>
          <cell r="D24">
            <v>2635</v>
          </cell>
          <cell r="E24">
            <v>2094</v>
          </cell>
          <cell r="F24">
            <v>39280953.269999899</v>
          </cell>
          <cell r="G24">
            <v>18758.812449856701</v>
          </cell>
          <cell r="H24">
            <v>49429470.805372402</v>
          </cell>
          <cell r="I24">
            <v>5.8921185434129997E-2</v>
          </cell>
        </row>
        <row r="25">
          <cell r="A25">
            <v>210024</v>
          </cell>
          <cell r="B25" t="str">
            <v>MedStar- Union Mem</v>
          </cell>
          <cell r="C25">
            <v>539787526.38999999</v>
          </cell>
          <cell r="D25">
            <v>1314</v>
          </cell>
          <cell r="E25">
            <v>558</v>
          </cell>
          <cell r="F25">
            <v>15606708.539999999</v>
          </cell>
          <cell r="G25">
            <v>27969.011720430099</v>
          </cell>
          <cell r="H25">
            <v>36751281.4006451</v>
          </cell>
          <cell r="I25">
            <v>6.8084717789669999E-2</v>
          </cell>
        </row>
        <row r="26">
          <cell r="A26">
            <v>210027</v>
          </cell>
          <cell r="B26" t="str">
            <v>Western Maryland</v>
          </cell>
          <cell r="C26">
            <v>414944235.95999998</v>
          </cell>
          <cell r="D26">
            <v>1059</v>
          </cell>
          <cell r="E26">
            <v>1046</v>
          </cell>
          <cell r="F26">
            <v>24471557.600000001</v>
          </cell>
          <cell r="G26">
            <v>23395.3705544933</v>
          </cell>
          <cell r="H26">
            <v>24775697.4172084</v>
          </cell>
          <cell r="I26">
            <v>5.9708498805600002E-2</v>
          </cell>
        </row>
        <row r="27">
          <cell r="A27">
            <v>210028</v>
          </cell>
          <cell r="B27" t="str">
            <v>MedStar- St. Mary's</v>
          </cell>
          <cell r="C27">
            <v>269242883.33999997</v>
          </cell>
          <cell r="D27">
            <v>703</v>
          </cell>
          <cell r="E27">
            <v>583</v>
          </cell>
          <cell r="F27">
            <v>10457120.42</v>
          </cell>
          <cell r="G27">
            <v>17936.7417152659</v>
          </cell>
          <cell r="H27">
            <v>12609529.425831901</v>
          </cell>
          <cell r="I27">
            <v>4.683328773414E-2</v>
          </cell>
        </row>
        <row r="28">
          <cell r="A28">
            <v>210029</v>
          </cell>
          <cell r="B28" t="str">
            <v>JHH- Bayview</v>
          </cell>
          <cell r="C28">
            <v>890180026.97000003</v>
          </cell>
          <cell r="D28">
            <v>1793</v>
          </cell>
          <cell r="E28">
            <v>989</v>
          </cell>
          <cell r="F28">
            <v>28280702.960000001</v>
          </cell>
          <cell r="G28">
            <v>28595.250717896899</v>
          </cell>
          <cell r="H28">
            <v>51271284.537189104</v>
          </cell>
          <cell r="I28">
            <v>5.7596534390579997E-2</v>
          </cell>
        </row>
        <row r="29">
          <cell r="A29">
            <v>210030</v>
          </cell>
          <cell r="B29" t="str">
            <v>UMMS- Chestertown</v>
          </cell>
          <cell r="C29">
            <v>58066374.990000002</v>
          </cell>
          <cell r="D29">
            <v>63</v>
          </cell>
          <cell r="E29">
            <v>20</v>
          </cell>
          <cell r="F29">
            <v>428560.02</v>
          </cell>
          <cell r="G29">
            <v>21428.001</v>
          </cell>
          <cell r="H29">
            <v>1349964.0630000001</v>
          </cell>
          <cell r="I29">
            <v>2.3248636809730001E-2</v>
          </cell>
        </row>
        <row r="30">
          <cell r="A30">
            <v>210032</v>
          </cell>
          <cell r="B30" t="str">
            <v>ChristianaCare, Union</v>
          </cell>
          <cell r="C30">
            <v>219493684.58000001</v>
          </cell>
          <cell r="D30">
            <v>632</v>
          </cell>
          <cell r="E30">
            <v>562</v>
          </cell>
          <cell r="F30">
            <v>10892555.109999999</v>
          </cell>
          <cell r="G30">
            <v>19381.770658362999</v>
          </cell>
          <cell r="H30">
            <v>12249279.0560854</v>
          </cell>
          <cell r="I30">
            <v>5.5806977223619998E-2</v>
          </cell>
        </row>
        <row r="31">
          <cell r="A31">
            <v>210033</v>
          </cell>
          <cell r="B31" t="str">
            <v>Lifebridge- Carroll</v>
          </cell>
          <cell r="C31">
            <v>309156341.11000001</v>
          </cell>
          <cell r="D31">
            <v>1139</v>
          </cell>
          <cell r="E31">
            <v>915</v>
          </cell>
          <cell r="F31">
            <v>18100010.07</v>
          </cell>
          <cell r="G31">
            <v>19781.431770491799</v>
          </cell>
          <cell r="H31">
            <v>22531050.7865902</v>
          </cell>
          <cell r="I31">
            <v>7.2879148154279996E-2</v>
          </cell>
        </row>
        <row r="32">
          <cell r="A32">
            <v>210034</v>
          </cell>
          <cell r="B32" t="str">
            <v>MedStar- Harbor</v>
          </cell>
          <cell r="C32">
            <v>248636972.33000001</v>
          </cell>
          <cell r="D32">
            <v>789</v>
          </cell>
          <cell r="E32">
            <v>310</v>
          </cell>
          <cell r="F32">
            <v>7710006.7500000102</v>
          </cell>
          <cell r="G32">
            <v>24870.989516129099</v>
          </cell>
          <cell r="H32">
            <v>19623210.728225801</v>
          </cell>
          <cell r="I32">
            <v>7.8923140610729997E-2</v>
          </cell>
        </row>
        <row r="33">
          <cell r="A33">
            <v>210035</v>
          </cell>
          <cell r="B33" t="str">
            <v>UMMS- Charles</v>
          </cell>
          <cell r="C33">
            <v>200263044.09999999</v>
          </cell>
          <cell r="D33">
            <v>552</v>
          </cell>
          <cell r="E33">
            <v>436</v>
          </cell>
          <cell r="F33">
            <v>9801503.5500000101</v>
          </cell>
          <cell r="G33">
            <v>22480.512729357801</v>
          </cell>
          <cell r="H33">
            <v>12409243.0266055</v>
          </cell>
          <cell r="I33">
            <v>6.1964717865810003E-2</v>
          </cell>
        </row>
        <row r="34">
          <cell r="A34">
            <v>210037</v>
          </cell>
          <cell r="B34" t="str">
            <v>UMMS- Easton</v>
          </cell>
          <cell r="C34">
            <v>331893325.02999997</v>
          </cell>
          <cell r="D34">
            <v>710</v>
          </cell>
          <cell r="E34">
            <v>582</v>
          </cell>
          <cell r="F34">
            <v>13890087.49</v>
          </cell>
          <cell r="G34">
            <v>23866.129707903801</v>
          </cell>
          <cell r="H34">
            <v>16944952.0926117</v>
          </cell>
          <cell r="I34">
            <v>5.1055416950850002E-2</v>
          </cell>
        </row>
        <row r="35">
          <cell r="A35">
            <v>210038</v>
          </cell>
          <cell r="B35" t="str">
            <v>UMMS- Midtown</v>
          </cell>
          <cell r="C35">
            <v>295655408.36000001</v>
          </cell>
          <cell r="D35">
            <v>668</v>
          </cell>
          <cell r="E35">
            <v>216</v>
          </cell>
          <cell r="F35">
            <v>6696652.5999999996</v>
          </cell>
          <cell r="G35">
            <v>31003.021296296301</v>
          </cell>
          <cell r="H35">
            <v>20710018.2259259</v>
          </cell>
          <cell r="I35">
            <v>7.0047824732189998E-2</v>
          </cell>
        </row>
        <row r="36">
          <cell r="A36">
            <v>210039</v>
          </cell>
          <cell r="B36" t="str">
            <v>Calvert</v>
          </cell>
          <cell r="C36">
            <v>201718377.59999999</v>
          </cell>
          <cell r="D36">
            <v>659</v>
          </cell>
          <cell r="E36">
            <v>508</v>
          </cell>
          <cell r="F36">
            <v>8876363.5299999993</v>
          </cell>
          <cell r="G36">
            <v>17473.156555118101</v>
          </cell>
          <cell r="H36">
            <v>11514810.169822801</v>
          </cell>
          <cell r="I36">
            <v>5.7083594994289999E-2</v>
          </cell>
        </row>
        <row r="37">
          <cell r="A37">
            <v>210040</v>
          </cell>
          <cell r="B37" t="str">
            <v>Lifebridge- Northwest</v>
          </cell>
          <cell r="C37">
            <v>342514597.93000001</v>
          </cell>
          <cell r="D37">
            <v>1381</v>
          </cell>
          <cell r="E37">
            <v>694</v>
          </cell>
          <cell r="F37">
            <v>17227519.66</v>
          </cell>
          <cell r="G37">
            <v>24823.515360230602</v>
          </cell>
          <cell r="H37">
            <v>34281274.712478399</v>
          </cell>
          <cell r="I37">
            <v>0.10008704714968999</v>
          </cell>
        </row>
        <row r="38">
          <cell r="A38">
            <v>210043</v>
          </cell>
          <cell r="B38" t="str">
            <v>UMMS- BWMC</v>
          </cell>
          <cell r="C38">
            <v>569593782.08000004</v>
          </cell>
          <cell r="D38">
            <v>2131</v>
          </cell>
          <cell r="E38">
            <v>1435</v>
          </cell>
          <cell r="F38">
            <v>31452273.420000002</v>
          </cell>
          <cell r="G38">
            <v>21917.960571428601</v>
          </cell>
          <cell r="H38">
            <v>46707173.9777143</v>
          </cell>
          <cell r="I38">
            <v>8.2000849460040007E-2</v>
          </cell>
        </row>
        <row r="39">
          <cell r="A39">
            <v>210044</v>
          </cell>
          <cell r="B39" t="str">
            <v>GBMC</v>
          </cell>
          <cell r="C39">
            <v>553281162.94000006</v>
          </cell>
          <cell r="D39">
            <v>1191</v>
          </cell>
          <cell r="E39">
            <v>801</v>
          </cell>
          <cell r="F39">
            <v>17790060.129999999</v>
          </cell>
          <cell r="G39">
            <v>22209.812896379499</v>
          </cell>
          <cell r="H39">
            <v>26451887.159588002</v>
          </cell>
          <cell r="I39">
            <v>4.7809122976519999E-2</v>
          </cell>
        </row>
        <row r="40">
          <cell r="A40">
            <v>210048</v>
          </cell>
          <cell r="B40" t="str">
            <v>JHH- Howard County</v>
          </cell>
          <cell r="C40">
            <v>421114007.89999998</v>
          </cell>
          <cell r="D40">
            <v>1750</v>
          </cell>
          <cell r="E40">
            <v>1339</v>
          </cell>
          <cell r="F40">
            <v>24723064.0200001</v>
          </cell>
          <cell r="G40">
            <v>18463.826751306999</v>
          </cell>
          <cell r="H40">
            <v>32311696.814787202</v>
          </cell>
          <cell r="I40">
            <v>7.6729095229860003E-2</v>
          </cell>
        </row>
        <row r="41">
          <cell r="A41">
            <v>210049</v>
          </cell>
          <cell r="B41" t="str">
            <v>UMMS-Upper Chesapeake</v>
          </cell>
          <cell r="C41">
            <v>479107264.56</v>
          </cell>
          <cell r="D41">
            <v>2032</v>
          </cell>
          <cell r="E41">
            <v>1692</v>
          </cell>
          <cell r="F41">
            <v>32812272.73</v>
          </cell>
          <cell r="G41">
            <v>19392.596176122901</v>
          </cell>
          <cell r="H41">
            <v>39405755.429881804</v>
          </cell>
          <cell r="I41">
            <v>8.2248294577769998E-2</v>
          </cell>
        </row>
        <row r="42">
          <cell r="A42">
            <v>210051</v>
          </cell>
          <cell r="B42" t="str">
            <v>Luminis- Doctors</v>
          </cell>
          <cell r="C42">
            <v>330207719.82999998</v>
          </cell>
          <cell r="D42">
            <v>1221</v>
          </cell>
          <cell r="E42">
            <v>684</v>
          </cell>
          <cell r="F42">
            <v>13977454.779999999</v>
          </cell>
          <cell r="G42">
            <v>20434.8754093567</v>
          </cell>
          <cell r="H42">
            <v>24950982.874824502</v>
          </cell>
          <cell r="I42">
            <v>7.5561476538680006E-2</v>
          </cell>
        </row>
        <row r="43">
          <cell r="A43">
            <v>210056</v>
          </cell>
          <cell r="B43" t="str">
            <v>MedStar- Good Sam</v>
          </cell>
          <cell r="C43">
            <v>338614373.91000003</v>
          </cell>
          <cell r="D43">
            <v>1035</v>
          </cell>
          <cell r="E43">
            <v>615</v>
          </cell>
          <cell r="F43">
            <v>14748786.58</v>
          </cell>
          <cell r="G43">
            <v>23981.766796747899</v>
          </cell>
          <cell r="H43">
            <v>24821128.6346341</v>
          </cell>
          <cell r="I43">
            <v>7.3302052562099998E-2</v>
          </cell>
        </row>
        <row r="44">
          <cell r="A44">
            <v>210057</v>
          </cell>
          <cell r="B44" t="str">
            <v>Adventist- Shady Grove</v>
          </cell>
          <cell r="C44">
            <v>579507314.25</v>
          </cell>
          <cell r="D44">
            <v>1730</v>
          </cell>
          <cell r="E44">
            <v>1153</v>
          </cell>
          <cell r="F44">
            <v>23519986.809999999</v>
          </cell>
          <cell r="G44">
            <v>20398.947797051202</v>
          </cell>
          <cell r="H44">
            <v>35290179.688898601</v>
          </cell>
          <cell r="I44">
            <v>6.0896866736830001E-2</v>
          </cell>
        </row>
        <row r="45">
          <cell r="A45">
            <v>210058</v>
          </cell>
          <cell r="B45" t="str">
            <v>UMMS- UMROI</v>
          </cell>
          <cell r="C45">
            <v>162488846.69999999</v>
          </cell>
          <cell r="D45">
            <v>48</v>
          </cell>
          <cell r="E45">
            <v>3</v>
          </cell>
          <cell r="F45">
            <v>140876.13</v>
          </cell>
          <cell r="G45">
            <v>46958.71</v>
          </cell>
          <cell r="H45">
            <v>2254018.08</v>
          </cell>
          <cell r="I45">
            <v>1.387183259514E-2</v>
          </cell>
        </row>
        <row r="46">
          <cell r="A46">
            <v>210060</v>
          </cell>
          <cell r="B46" t="str">
            <v>Adventist-Ft. Washington</v>
          </cell>
          <cell r="C46">
            <v>71922811.189999998</v>
          </cell>
          <cell r="D46">
            <v>155</v>
          </cell>
          <cell r="E46">
            <v>72</v>
          </cell>
          <cell r="F46">
            <v>1876543.11</v>
          </cell>
          <cell r="G46">
            <v>26063.098750000001</v>
          </cell>
          <cell r="H46">
            <v>4039780.3062499999</v>
          </cell>
          <cell r="I46">
            <v>5.6168275953200002E-2</v>
          </cell>
        </row>
        <row r="47">
          <cell r="A47">
            <v>210061</v>
          </cell>
          <cell r="B47" t="str">
            <v>Atlantic General</v>
          </cell>
          <cell r="C47">
            <v>148201827.88</v>
          </cell>
          <cell r="D47">
            <v>252</v>
          </cell>
          <cell r="E47">
            <v>172</v>
          </cell>
          <cell r="F47">
            <v>3029318.92</v>
          </cell>
          <cell r="G47">
            <v>17612.319302325599</v>
          </cell>
          <cell r="H47">
            <v>4438304.46418605</v>
          </cell>
          <cell r="I47">
            <v>2.994770393642E-2</v>
          </cell>
        </row>
        <row r="48">
          <cell r="A48">
            <v>210062</v>
          </cell>
          <cell r="B48" t="str">
            <v>MedStar- Southern MD</v>
          </cell>
          <cell r="C48">
            <v>377317240.45999998</v>
          </cell>
          <cell r="D48">
            <v>1205</v>
          </cell>
          <cell r="E48">
            <v>813</v>
          </cell>
          <cell r="F48">
            <v>17671929.719999999</v>
          </cell>
          <cell r="G48">
            <v>21736.690922509199</v>
          </cell>
          <cell r="H48">
            <v>26192712.561623599</v>
          </cell>
          <cell r="I48">
            <v>6.941827659317E-2</v>
          </cell>
        </row>
        <row r="49">
          <cell r="A49">
            <v>210063</v>
          </cell>
          <cell r="B49" t="str">
            <v>UMMS- St. Joe</v>
          </cell>
          <cell r="C49">
            <v>523835002.61000001</v>
          </cell>
          <cell r="D49">
            <v>1523</v>
          </cell>
          <cell r="E49">
            <v>934</v>
          </cell>
          <cell r="F49">
            <v>19989493.52</v>
          </cell>
          <cell r="G49">
            <v>21402.027323340499</v>
          </cell>
          <cell r="H49">
            <v>32595287.613447599</v>
          </cell>
          <cell r="I49">
            <v>6.2224340586330001E-2</v>
          </cell>
        </row>
        <row r="50">
          <cell r="A50">
            <v>210064</v>
          </cell>
          <cell r="B50" t="str">
            <v>Lifebridge- Levindale</v>
          </cell>
          <cell r="C50">
            <v>71048249.590000004</v>
          </cell>
          <cell r="D50">
            <v>53</v>
          </cell>
          <cell r="E50">
            <v>3</v>
          </cell>
          <cell r="F50">
            <v>120960.32000000001</v>
          </cell>
          <cell r="G50">
            <v>40320.106666666703</v>
          </cell>
          <cell r="H50">
            <v>2136965.6533333301</v>
          </cell>
          <cell r="I50">
            <v>3.0077667861840001E-2</v>
          </cell>
        </row>
        <row r="51">
          <cell r="A51">
            <v>210065</v>
          </cell>
          <cell r="B51" t="str">
            <v>Trinity - Holy Cross Germantown</v>
          </cell>
          <cell r="C51">
            <v>191074722.56999999</v>
          </cell>
          <cell r="D51">
            <v>673</v>
          </cell>
          <cell r="E51">
            <v>401</v>
          </cell>
          <cell r="F51">
            <v>7523427.4699999997</v>
          </cell>
          <cell r="G51">
            <v>18761.664513715699</v>
          </cell>
          <cell r="H51">
            <v>12626600.217730699</v>
          </cell>
          <cell r="I51">
            <v>6.6082002097920006E-2</v>
          </cell>
        </row>
        <row r="52">
          <cell r="A52" t="str">
            <v>Statewide</v>
          </cell>
          <cell r="B52" t="str">
            <v>Statewide</v>
          </cell>
          <cell r="C52">
            <v>23060173315.689999</v>
          </cell>
          <cell r="D52">
            <v>56226</v>
          </cell>
          <cell r="E52">
            <v>38425</v>
          </cell>
          <cell r="F52">
            <v>902054848.53999996</v>
          </cell>
          <cell r="G52">
            <v>1024399.30033411</v>
          </cell>
          <cell r="H52">
            <v>1358144883.7485199</v>
          </cell>
          <cell r="I52">
            <v>5.88956928101E-2</v>
          </cell>
        </row>
      </sheetData>
      <sheetData sheetId="4">
        <row r="10">
          <cell r="A10">
            <v>210001</v>
          </cell>
          <cell r="B10" t="str">
            <v>Meritus</v>
          </cell>
          <cell r="C10">
            <v>122320</v>
          </cell>
          <cell r="D10">
            <v>1347.27547931703</v>
          </cell>
          <cell r="E10">
            <v>1500</v>
          </cell>
          <cell r="F10">
            <v>1973</v>
          </cell>
          <cell r="G10">
            <v>97.776991150442498</v>
          </cell>
          <cell r="H10">
            <v>1500</v>
          </cell>
          <cell r="I10">
            <v>1973</v>
          </cell>
          <cell r="J10">
            <v>97.776991150442498</v>
          </cell>
          <cell r="K10">
            <v>12.2629169391759</v>
          </cell>
          <cell r="L10">
            <v>16.1298234139961</v>
          </cell>
          <cell r="M10">
            <v>16.9291774946897</v>
          </cell>
          <cell r="N10">
            <v>11.5802597460684</v>
          </cell>
          <cell r="O10">
            <v>15.231901652662</v>
          </cell>
          <cell r="P10">
            <v>15.9867569558028</v>
          </cell>
        </row>
        <row r="11">
          <cell r="A11">
            <v>210002</v>
          </cell>
          <cell r="B11" t="str">
            <v>UMMS- UMMC</v>
          </cell>
          <cell r="C11">
            <v>69788.634099999996</v>
          </cell>
          <cell r="D11">
            <v>659.28555555108903</v>
          </cell>
          <cell r="E11">
            <v>1176.1994999999999</v>
          </cell>
          <cell r="F11">
            <v>1526.7102</v>
          </cell>
          <cell r="G11">
            <v>79.437870139520498</v>
          </cell>
          <cell r="H11">
            <v>1176.1994999999999</v>
          </cell>
          <cell r="I11">
            <v>1526.7102</v>
          </cell>
          <cell r="J11">
            <v>79.437870139520498</v>
          </cell>
          <cell r="K11">
            <v>16.853740084877199</v>
          </cell>
          <cell r="L11">
            <v>21.876201185029299</v>
          </cell>
          <cell r="M11">
            <v>23.014464903240199</v>
          </cell>
          <cell r="N11">
            <v>18.556278286991802</v>
          </cell>
          <cell r="O11">
            <v>24.0861004742723</v>
          </cell>
          <cell r="P11">
            <v>25.339349795356799</v>
          </cell>
        </row>
        <row r="12">
          <cell r="A12">
            <v>210003</v>
          </cell>
          <cell r="B12" t="str">
            <v>UMMS- Capital Region</v>
          </cell>
          <cell r="C12">
            <v>100205.086</v>
          </cell>
          <cell r="D12">
            <v>994.37352929350095</v>
          </cell>
          <cell r="E12">
            <v>886.25210000000004</v>
          </cell>
          <cell r="F12">
            <v>1125.9258</v>
          </cell>
          <cell r="G12">
            <v>184.63314401791101</v>
          </cell>
          <cell r="H12">
            <v>886.25210000000004</v>
          </cell>
          <cell r="I12">
            <v>1125.9258</v>
          </cell>
          <cell r="J12">
            <v>184.63314401791101</v>
          </cell>
          <cell r="K12">
            <v>8.8443824098908497</v>
          </cell>
          <cell r="L12">
            <v>11.2362140979551</v>
          </cell>
          <cell r="M12">
            <v>13.078766720662401</v>
          </cell>
          <cell r="N12">
            <v>9.2702440993873001</v>
          </cell>
          <cell r="O12">
            <v>11.7772437479109</v>
          </cell>
          <cell r="P12">
            <v>13.708516253649799</v>
          </cell>
        </row>
        <row r="13">
          <cell r="A13">
            <v>210004</v>
          </cell>
          <cell r="B13" t="str">
            <v>Trinity - Holy Cross</v>
          </cell>
          <cell r="C13">
            <v>204196.4969</v>
          </cell>
          <cell r="D13">
            <v>2104.54082559683</v>
          </cell>
          <cell r="E13">
            <v>1390.7387000000001</v>
          </cell>
          <cell r="F13">
            <v>1603.9312</v>
          </cell>
          <cell r="G13">
            <v>329.99036854136898</v>
          </cell>
          <cell r="H13">
            <v>1390.7387000000001</v>
          </cell>
          <cell r="I13">
            <v>1603.9312</v>
          </cell>
          <cell r="J13">
            <v>329.99036854136898</v>
          </cell>
          <cell r="K13">
            <v>6.8107862823968004</v>
          </cell>
          <cell r="L13">
            <v>7.8548419015507598</v>
          </cell>
          <cell r="M13">
            <v>9.4708851420132696</v>
          </cell>
          <cell r="N13">
            <v>6.8734002165711203</v>
          </cell>
          <cell r="O13">
            <v>7.9270542032411804</v>
          </cell>
          <cell r="P13">
            <v>9.5579542929551096</v>
          </cell>
        </row>
        <row r="14">
          <cell r="A14">
            <v>210005</v>
          </cell>
          <cell r="B14" t="str">
            <v>Frederick</v>
          </cell>
          <cell r="C14">
            <v>222050</v>
          </cell>
          <cell r="D14">
            <v>2244.6157493458099</v>
          </cell>
          <cell r="E14">
            <v>1657</v>
          </cell>
          <cell r="F14">
            <v>2105</v>
          </cell>
          <cell r="G14">
            <v>87.646436132674694</v>
          </cell>
          <cell r="H14">
            <v>1657</v>
          </cell>
          <cell r="I14">
            <v>2105</v>
          </cell>
          <cell r="J14">
            <v>87.646436132674694</v>
          </cell>
          <cell r="K14">
            <v>7.4622832695338897</v>
          </cell>
          <cell r="L14">
            <v>9.4798468813330405</v>
          </cell>
          <cell r="M14">
            <v>9.8745617479517005</v>
          </cell>
          <cell r="N14">
            <v>7.6782800820243198</v>
          </cell>
          <cell r="O14">
            <v>9.7542423492222099</v>
          </cell>
          <cell r="P14">
            <v>10.160382291779801</v>
          </cell>
        </row>
        <row r="15">
          <cell r="A15">
            <v>210008</v>
          </cell>
          <cell r="B15" t="str">
            <v>Mercy</v>
          </cell>
          <cell r="C15">
            <v>84853.025399999999</v>
          </cell>
          <cell r="D15">
            <v>788.06334600158402</v>
          </cell>
          <cell r="E15">
            <v>1392.8248000000001</v>
          </cell>
          <cell r="F15">
            <v>1753.6115</v>
          </cell>
          <cell r="G15">
            <v>155.436929324348</v>
          </cell>
          <cell r="H15">
            <v>1392.8248000000001</v>
          </cell>
          <cell r="I15">
            <v>1753.6115</v>
          </cell>
          <cell r="J15">
            <v>155.436929324348</v>
          </cell>
          <cell r="K15">
            <v>16.414556740130099</v>
          </cell>
          <cell r="L15">
            <v>20.666458169681199</v>
          </cell>
          <cell r="M15">
            <v>22.498295379864501</v>
          </cell>
          <cell r="N15">
            <v>18.383102555477599</v>
          </cell>
          <cell r="O15">
            <v>23.1449210603983</v>
          </cell>
          <cell r="P15">
            <v>25.196444706931601</v>
          </cell>
        </row>
        <row r="16">
          <cell r="A16">
            <v>210009</v>
          </cell>
          <cell r="B16" t="str">
            <v>JHH- Johns Hopkins</v>
          </cell>
          <cell r="C16">
            <v>98243.541200000007</v>
          </cell>
          <cell r="D16">
            <v>881.62256412940201</v>
          </cell>
          <cell r="E16">
            <v>1658.7041999999999</v>
          </cell>
          <cell r="F16">
            <v>2034.6987999999999</v>
          </cell>
          <cell r="G16">
            <v>79.143019607814296</v>
          </cell>
          <cell r="H16">
            <v>1658.7041999999999</v>
          </cell>
          <cell r="I16">
            <v>2034.6987999999999</v>
          </cell>
          <cell r="J16">
            <v>79.143019607814296</v>
          </cell>
          <cell r="K16">
            <v>16.883595397108898</v>
          </cell>
          <cell r="L16">
            <v>20.7107640374836</v>
          </cell>
          <cell r="M16">
            <v>21.516343912161499</v>
          </cell>
          <cell r="N16">
            <v>19.569047829528699</v>
          </cell>
          <cell r="O16">
            <v>24.004954069498702</v>
          </cell>
          <cell r="P16">
            <v>24.938666985929899</v>
          </cell>
        </row>
        <row r="17">
          <cell r="A17">
            <v>210011</v>
          </cell>
          <cell r="B17" t="str">
            <v>Saint Agnes</v>
          </cell>
          <cell r="C17">
            <v>90386.192599999995</v>
          </cell>
          <cell r="D17">
            <v>1024.37015217512</v>
          </cell>
          <cell r="E17">
            <v>864.666300000001</v>
          </cell>
          <cell r="F17">
            <v>1284.6550999999999</v>
          </cell>
          <cell r="G17">
            <v>26.3908261813596</v>
          </cell>
          <cell r="H17">
            <v>864.666300000001</v>
          </cell>
          <cell r="I17">
            <v>1284.6550999999999</v>
          </cell>
          <cell r="J17">
            <v>26.3908261813596</v>
          </cell>
          <cell r="K17">
            <v>9.5663538326759898</v>
          </cell>
          <cell r="L17">
            <v>14.2129573449917</v>
          </cell>
          <cell r="M17">
            <v>14.504935858769199</v>
          </cell>
          <cell r="N17">
            <v>8.7796067666197803</v>
          </cell>
          <cell r="O17">
            <v>13.044068687229499</v>
          </cell>
          <cell r="P17">
            <v>13.3120345789482</v>
          </cell>
        </row>
        <row r="18">
          <cell r="A18">
            <v>210012</v>
          </cell>
          <cell r="B18" t="str">
            <v>Lifebridge- Sinai</v>
          </cell>
          <cell r="C18">
            <v>111238.76029999999</v>
          </cell>
          <cell r="D18">
            <v>1240.5321141510899</v>
          </cell>
          <cell r="E18">
            <v>1681.1958999999999</v>
          </cell>
          <cell r="F18">
            <v>2069.2132999999999</v>
          </cell>
          <cell r="G18">
            <v>77.5763074294007</v>
          </cell>
          <cell r="H18">
            <v>1681.1958999999999</v>
          </cell>
          <cell r="I18">
            <v>2069.2132999999999</v>
          </cell>
          <cell r="J18">
            <v>77.5763074294007</v>
          </cell>
          <cell r="K18">
            <v>15.1134001805304</v>
          </cell>
          <cell r="L18">
            <v>18.601549445710599</v>
          </cell>
          <cell r="M18">
            <v>19.298935026241999</v>
          </cell>
          <cell r="N18">
            <v>14.095930766811501</v>
          </cell>
          <cell r="O18">
            <v>17.349249673143699</v>
          </cell>
          <cell r="P18">
            <v>17.999685626901201</v>
          </cell>
        </row>
        <row r="19">
          <cell r="A19">
            <v>210015</v>
          </cell>
          <cell r="B19" t="str">
            <v>MedStar- Franklin Square</v>
          </cell>
          <cell r="C19">
            <v>107148.6156</v>
          </cell>
          <cell r="D19">
            <v>1099.7651002061</v>
          </cell>
          <cell r="E19">
            <v>1730.0645999999999</v>
          </cell>
          <cell r="F19">
            <v>2019.2560000000001</v>
          </cell>
          <cell r="G19">
            <v>39.538185703441798</v>
          </cell>
          <cell r="H19">
            <v>1730.0645999999999</v>
          </cell>
          <cell r="I19">
            <v>2019.2560000000001</v>
          </cell>
          <cell r="J19">
            <v>39.538185703441798</v>
          </cell>
          <cell r="K19">
            <v>16.146401801947299</v>
          </cell>
          <cell r="L19">
            <v>18.845376477267301</v>
          </cell>
          <cell r="M19">
            <v>19.214379711532601</v>
          </cell>
          <cell r="N19">
            <v>16.362355846851099</v>
          </cell>
          <cell r="O19">
            <v>19.097428626589501</v>
          </cell>
          <cell r="P19">
            <v>19.471367185888699</v>
          </cell>
        </row>
        <row r="20">
          <cell r="A20">
            <v>210016</v>
          </cell>
          <cell r="B20" t="str">
            <v>Adventist- White Oak</v>
          </cell>
          <cell r="C20">
            <v>197790.00200000001</v>
          </cell>
          <cell r="D20">
            <v>1638.8776060781399</v>
          </cell>
          <cell r="E20">
            <v>1190.0057999999999</v>
          </cell>
          <cell r="F20">
            <v>1385.3891000000001</v>
          </cell>
          <cell r="G20">
            <v>224.80093714020899</v>
          </cell>
          <cell r="H20">
            <v>1190.0057999999999</v>
          </cell>
          <cell r="I20">
            <v>1385.3891000000001</v>
          </cell>
          <cell r="J20">
            <v>224.80093714020899</v>
          </cell>
          <cell r="K20">
            <v>6.0165113907021501</v>
          </cell>
          <cell r="L20">
            <v>7.0043434248006102</v>
          </cell>
          <cell r="M20">
            <v>8.1409071280570107</v>
          </cell>
          <cell r="N20">
            <v>7.5524177528909897</v>
          </cell>
          <cell r="O20">
            <v>8.7924254096086507</v>
          </cell>
          <cell r="P20">
            <v>10.219133236179101</v>
          </cell>
        </row>
        <row r="21">
          <cell r="A21">
            <v>210017</v>
          </cell>
          <cell r="B21" t="str">
            <v>Garrett</v>
          </cell>
          <cell r="C21">
            <v>18449</v>
          </cell>
          <cell r="D21">
            <v>237.35230934706999</v>
          </cell>
          <cell r="E21">
            <v>150</v>
          </cell>
          <cell r="F21">
            <v>199</v>
          </cell>
          <cell r="G21">
            <v>42.642857142857203</v>
          </cell>
          <cell r="H21">
            <v>150</v>
          </cell>
          <cell r="I21">
            <v>199</v>
          </cell>
          <cell r="J21">
            <v>42.642857142857203</v>
          </cell>
          <cell r="K21">
            <v>8.1305219795110908</v>
          </cell>
          <cell r="L21">
            <v>10.786492492818001</v>
          </cell>
          <cell r="M21">
            <v>13.097883741279</v>
          </cell>
          <cell r="N21">
            <v>6.5732665685532501</v>
          </cell>
          <cell r="O21">
            <v>8.7205336476139799</v>
          </cell>
          <cell r="P21">
            <v>10.5892194292455</v>
          </cell>
        </row>
        <row r="22">
          <cell r="A22">
            <v>210018</v>
          </cell>
          <cell r="B22" t="str">
            <v>MedStar- Montgomery</v>
          </cell>
          <cell r="C22">
            <v>90043.672500000001</v>
          </cell>
          <cell r="D22">
            <v>1078.9077790260701</v>
          </cell>
          <cell r="E22">
            <v>564.08240000000001</v>
          </cell>
          <cell r="F22">
            <v>689.57730000000004</v>
          </cell>
          <cell r="G22">
            <v>37.353475044984201</v>
          </cell>
          <cell r="H22">
            <v>564.08240000000001</v>
          </cell>
          <cell r="I22">
            <v>689.57730000000004</v>
          </cell>
          <cell r="J22">
            <v>37.353475044984201</v>
          </cell>
          <cell r="K22">
            <v>6.2645423530454103</v>
          </cell>
          <cell r="L22">
            <v>7.6582538323278602</v>
          </cell>
          <cell r="M22">
            <v>8.0730911441332402</v>
          </cell>
          <cell r="N22">
            <v>5.4380309169484899</v>
          </cell>
          <cell r="O22">
            <v>6.6478632856225701</v>
          </cell>
          <cell r="P22">
            <v>7.0079691002164797</v>
          </cell>
        </row>
        <row r="23">
          <cell r="A23">
            <v>210019</v>
          </cell>
          <cell r="B23" t="str">
            <v>Tidal- Peninsula</v>
          </cell>
          <cell r="C23">
            <v>124151.7775</v>
          </cell>
          <cell r="D23">
            <v>1321.0162278728201</v>
          </cell>
          <cell r="E23">
            <v>1603.8186000000001</v>
          </cell>
          <cell r="F23">
            <v>2058.6327000000001</v>
          </cell>
          <cell r="G23">
            <v>66.912573036892994</v>
          </cell>
          <cell r="H23">
            <v>1603.8186000000001</v>
          </cell>
          <cell r="I23">
            <v>2058.6327000000001</v>
          </cell>
          <cell r="J23">
            <v>66.912573036892994</v>
          </cell>
          <cell r="K23">
            <v>12.918208923750599</v>
          </cell>
          <cell r="L23">
            <v>16.581580557717</v>
          </cell>
          <cell r="M23">
            <v>17.120538391300101</v>
          </cell>
          <cell r="N23">
            <v>12.6278827393224</v>
          </cell>
          <cell r="O23">
            <v>16.208923090762699</v>
          </cell>
          <cell r="P23">
            <v>16.7357682876548</v>
          </cell>
        </row>
        <row r="24">
          <cell r="A24">
            <v>210022</v>
          </cell>
          <cell r="B24" t="str">
            <v>JHH- Suburban</v>
          </cell>
          <cell r="C24">
            <v>189340.14920000001</v>
          </cell>
          <cell r="D24">
            <v>2355.6622776057202</v>
          </cell>
          <cell r="E24">
            <v>764.46379999999999</v>
          </cell>
          <cell r="F24">
            <v>994.22239999999999</v>
          </cell>
          <cell r="G24">
            <v>171.24022153348201</v>
          </cell>
          <cell r="H24">
            <v>764.46379999999999</v>
          </cell>
          <cell r="I24">
            <v>994.22239999999999</v>
          </cell>
          <cell r="J24">
            <v>171.24022153348201</v>
          </cell>
          <cell r="K24">
            <v>4.0375155677758396</v>
          </cell>
          <cell r="L24">
            <v>5.2509856161030202</v>
          </cell>
          <cell r="M24">
            <v>6.1553908479411001</v>
          </cell>
          <cell r="N24">
            <v>3.3754163116461999</v>
          </cell>
          <cell r="O24">
            <v>4.38989329038737</v>
          </cell>
          <cell r="P24">
            <v>5.1459880027518103</v>
          </cell>
        </row>
        <row r="25">
          <cell r="A25">
            <v>210023</v>
          </cell>
          <cell r="B25" t="str">
            <v>Luminis- Anne Arundel</v>
          </cell>
          <cell r="C25">
            <v>285496</v>
          </cell>
          <cell r="D25">
            <v>3204.4054440386199</v>
          </cell>
          <cell r="E25">
            <v>2565</v>
          </cell>
          <cell r="F25">
            <v>3013</v>
          </cell>
          <cell r="G25">
            <v>113.51302325581401</v>
          </cell>
          <cell r="H25">
            <v>2565</v>
          </cell>
          <cell r="I25">
            <v>3013</v>
          </cell>
          <cell r="J25">
            <v>113.51302325581401</v>
          </cell>
          <cell r="K25">
            <v>8.9843640541373606</v>
          </cell>
          <cell r="L25">
            <v>10.5535629220725</v>
          </cell>
          <cell r="M25">
            <v>10.9511622693691</v>
          </cell>
          <cell r="N25">
            <v>8.3257498047361604</v>
          </cell>
          <cell r="O25">
            <v>9.7799158525029402</v>
          </cell>
          <cell r="P25">
            <v>10.1483684962484</v>
          </cell>
        </row>
        <row r="26">
          <cell r="A26">
            <v>210024</v>
          </cell>
          <cell r="B26" t="str">
            <v>MedStar- Union Mem</v>
          </cell>
          <cell r="C26">
            <v>77623.317200000005</v>
          </cell>
          <cell r="D26">
            <v>764.26199867766104</v>
          </cell>
          <cell r="E26">
            <v>1283.5164</v>
          </cell>
          <cell r="F26">
            <v>1538.9763</v>
          </cell>
          <cell r="G26">
            <v>79.463777332767705</v>
          </cell>
          <cell r="H26">
            <v>1283.5164</v>
          </cell>
          <cell r="I26">
            <v>1538.9763</v>
          </cell>
          <cell r="J26">
            <v>79.463777332767705</v>
          </cell>
          <cell r="K26">
            <v>16.5351913097576</v>
          </cell>
          <cell r="L26">
            <v>19.8262114466811</v>
          </cell>
          <cell r="M26">
            <v>20.849921592023499</v>
          </cell>
          <cell r="N26">
            <v>17.467976692258201</v>
          </cell>
          <cell r="O26">
            <v>20.9446502891102</v>
          </cell>
          <cell r="P26">
            <v>22.0261101055392</v>
          </cell>
        </row>
        <row r="27">
          <cell r="A27">
            <v>210027</v>
          </cell>
          <cell r="B27" t="str">
            <v>Western Maryland</v>
          </cell>
          <cell r="C27">
            <v>60827</v>
          </cell>
          <cell r="D27">
            <v>725.726107174503</v>
          </cell>
          <cell r="E27">
            <v>870</v>
          </cell>
          <cell r="F27">
            <v>1149</v>
          </cell>
          <cell r="G27">
            <v>88.743902439024396</v>
          </cell>
          <cell r="H27">
            <v>870</v>
          </cell>
          <cell r="I27">
            <v>1149</v>
          </cell>
          <cell r="J27">
            <v>88.743902439024396</v>
          </cell>
          <cell r="K27">
            <v>14.3028589277788</v>
          </cell>
          <cell r="L27">
            <v>18.889637825307801</v>
          </cell>
          <cell r="M27">
            <v>20.3485935923032</v>
          </cell>
          <cell r="N27">
            <v>12.468952006192801</v>
          </cell>
          <cell r="O27">
            <v>16.467615925420102</v>
          </cell>
          <cell r="P27">
            <v>17.739504960310299</v>
          </cell>
        </row>
        <row r="28">
          <cell r="A28">
            <v>210028</v>
          </cell>
          <cell r="B28" t="str">
            <v>MedStar- St. Mary's</v>
          </cell>
          <cell r="C28">
            <v>89265</v>
          </cell>
          <cell r="D28">
            <v>867.777730618178</v>
          </cell>
          <cell r="E28">
            <v>750</v>
          </cell>
          <cell r="F28">
            <v>1081</v>
          </cell>
          <cell r="G28">
            <v>61.771428571428601</v>
          </cell>
          <cell r="H28">
            <v>750</v>
          </cell>
          <cell r="I28">
            <v>1081</v>
          </cell>
          <cell r="J28">
            <v>61.771428571428601</v>
          </cell>
          <cell r="K28">
            <v>8.4019492522265207</v>
          </cell>
          <cell r="L28">
            <v>12.1100095222092</v>
          </cell>
          <cell r="M28">
            <v>12.8020100663354</v>
          </cell>
          <cell r="N28">
            <v>8.9895139328395608</v>
          </cell>
          <cell r="O28">
            <v>12.9568860818661</v>
          </cell>
          <cell r="P28">
            <v>13.697279572258401</v>
          </cell>
        </row>
        <row r="29">
          <cell r="A29">
            <v>210029</v>
          </cell>
          <cell r="B29" t="str">
            <v>JHH- Bayview</v>
          </cell>
          <cell r="C29">
            <v>84619.383499999996</v>
          </cell>
          <cell r="D29">
            <v>812.81633509246205</v>
          </cell>
          <cell r="E29">
            <v>1615.896</v>
          </cell>
          <cell r="F29">
            <v>1819.2793999999999</v>
          </cell>
          <cell r="G29">
            <v>54.9425011114174</v>
          </cell>
          <cell r="H29">
            <v>1615.896</v>
          </cell>
          <cell r="I29">
            <v>1819.2793999999999</v>
          </cell>
          <cell r="J29">
            <v>54.942501111417499</v>
          </cell>
          <cell r="K29">
            <v>19.096050256617598</v>
          </cell>
          <cell r="L29">
            <v>21.499558667902601</v>
          </cell>
          <cell r="M29">
            <v>22.148848450443001</v>
          </cell>
          <cell r="N29">
            <v>20.677804750673602</v>
          </cell>
          <cell r="O29">
            <v>23.280399369837301</v>
          </cell>
          <cell r="P29">
            <v>23.983470799245801</v>
          </cell>
        </row>
        <row r="30">
          <cell r="A30">
            <v>210030</v>
          </cell>
          <cell r="B30" t="str">
            <v>UMMS- Chestertown</v>
          </cell>
          <cell r="C30">
            <v>22373.8505</v>
          </cell>
          <cell r="D30">
            <v>277.83362563624502</v>
          </cell>
          <cell r="E30">
            <v>134.25139999999999</v>
          </cell>
          <cell r="F30">
            <v>161.84289999999999</v>
          </cell>
          <cell r="G30">
            <v>62.387927727165099</v>
          </cell>
          <cell r="H30">
            <v>134.25139999999999</v>
          </cell>
          <cell r="I30">
            <v>161.84289999999999</v>
          </cell>
          <cell r="J30">
            <v>62.387927727165099</v>
          </cell>
          <cell r="K30">
            <v>6.0003708346938298</v>
          </cell>
          <cell r="L30">
            <v>7.2335738544422696</v>
          </cell>
          <cell r="M30">
            <v>10.022004380835799</v>
          </cell>
          <cell r="N30">
            <v>5.0259419049161904</v>
          </cell>
          <cell r="O30">
            <v>6.0588791857899498</v>
          </cell>
          <cell r="P30">
            <v>8.3944831372186997</v>
          </cell>
        </row>
        <row r="31">
          <cell r="A31">
            <v>210032</v>
          </cell>
          <cell r="B31" t="str">
            <v>ChristianaCare, Union</v>
          </cell>
          <cell r="C31">
            <v>80990</v>
          </cell>
          <cell r="D31">
            <v>850.30196981876702</v>
          </cell>
          <cell r="E31">
            <v>1087</v>
          </cell>
          <cell r="F31">
            <v>1217</v>
          </cell>
          <cell r="G31">
            <v>165.72627235213201</v>
          </cell>
          <cell r="H31">
            <v>1087</v>
          </cell>
          <cell r="I31">
            <v>1217</v>
          </cell>
          <cell r="J31">
            <v>165.72627235213201</v>
          </cell>
          <cell r="K31">
            <v>13.4214100506235</v>
          </cell>
          <cell r="L31">
            <v>15.0265464872206</v>
          </cell>
          <cell r="M31">
            <v>17.072802473788499</v>
          </cell>
          <cell r="N31">
            <v>13.2965755711583</v>
          </cell>
          <cell r="O31">
            <v>14.8867824011956</v>
          </cell>
          <cell r="P31">
            <v>16.914005864357101</v>
          </cell>
        </row>
        <row r="32">
          <cell r="A32">
            <v>210033</v>
          </cell>
          <cell r="B32" t="str">
            <v>Lifebridge- Carroll</v>
          </cell>
          <cell r="C32">
            <v>131231.90410000001</v>
          </cell>
          <cell r="D32">
            <v>1482.8959556622301</v>
          </cell>
          <cell r="E32">
            <v>1435.2426</v>
          </cell>
          <cell r="F32">
            <v>1662.1493</v>
          </cell>
          <cell r="G32">
            <v>88.583579212745306</v>
          </cell>
          <cell r="H32">
            <v>1435.2426</v>
          </cell>
          <cell r="I32">
            <v>1662.1493</v>
          </cell>
          <cell r="J32">
            <v>88.583579212745306</v>
          </cell>
          <cell r="K32">
            <v>10.936689594218899</v>
          </cell>
          <cell r="L32">
            <v>12.665740937001299</v>
          </cell>
          <cell r="M32">
            <v>13.3407565120649</v>
          </cell>
          <cell r="N32">
            <v>10.066953972137201</v>
          </cell>
          <cell r="O32">
            <v>11.658503236958</v>
          </cell>
          <cell r="P32">
            <v>12.2798384834326</v>
          </cell>
        </row>
        <row r="33">
          <cell r="A33">
            <v>210034</v>
          </cell>
          <cell r="B33" t="str">
            <v>MedStar- Harbor</v>
          </cell>
          <cell r="C33">
            <v>34812.217199999999</v>
          </cell>
          <cell r="D33">
            <v>310.49907357441703</v>
          </cell>
          <cell r="E33">
            <v>488.68490000000003</v>
          </cell>
          <cell r="F33">
            <v>648.86130000000003</v>
          </cell>
          <cell r="G33">
            <v>17.510904149811001</v>
          </cell>
          <cell r="H33">
            <v>488.68490000000003</v>
          </cell>
          <cell r="I33">
            <v>648.86130000000003</v>
          </cell>
          <cell r="J33">
            <v>17.510904149811001</v>
          </cell>
          <cell r="K33">
            <v>14.0377413249048</v>
          </cell>
          <cell r="L33">
            <v>18.6388961171942</v>
          </cell>
          <cell r="M33">
            <v>19.141906426741802</v>
          </cell>
          <cell r="N33">
            <v>16.3701273674228</v>
          </cell>
          <cell r="O33">
            <v>21.735769050346299</v>
          </cell>
          <cell r="P33">
            <v>22.322355071832</v>
          </cell>
        </row>
        <row r="34">
          <cell r="A34">
            <v>210035</v>
          </cell>
          <cell r="B34" t="str">
            <v>UMMS- Charles</v>
          </cell>
          <cell r="C34">
            <v>124545</v>
          </cell>
          <cell r="D34">
            <v>1179.6669320584499</v>
          </cell>
          <cell r="E34">
            <v>919</v>
          </cell>
          <cell r="F34">
            <v>1114</v>
          </cell>
          <cell r="G34">
            <v>103.627906976744</v>
          </cell>
          <cell r="H34">
            <v>919</v>
          </cell>
          <cell r="I34">
            <v>1114</v>
          </cell>
          <cell r="J34">
            <v>103.627906976744</v>
          </cell>
          <cell r="K34">
            <v>7.3788590469308302</v>
          </cell>
          <cell r="L34">
            <v>8.9445581918182206</v>
          </cell>
          <cell r="M34">
            <v>9.7766101166385209</v>
          </cell>
          <cell r="N34">
            <v>8.1028827207359697</v>
          </cell>
          <cell r="O34">
            <v>9.8222103927093301</v>
          </cell>
          <cell r="P34">
            <v>10.735904382728799</v>
          </cell>
        </row>
        <row r="35">
          <cell r="A35">
            <v>210037</v>
          </cell>
          <cell r="B35" t="str">
            <v>UMMS- Easton</v>
          </cell>
          <cell r="C35">
            <v>90592.1495</v>
          </cell>
          <cell r="D35">
            <v>1162.1275171806899</v>
          </cell>
          <cell r="E35">
            <v>814.74860000000001</v>
          </cell>
          <cell r="F35">
            <v>1029.1570999999999</v>
          </cell>
          <cell r="G35">
            <v>128.23969296336199</v>
          </cell>
          <cell r="H35">
            <v>814.74860000000001</v>
          </cell>
          <cell r="I35">
            <v>1029.1570999999999</v>
          </cell>
          <cell r="J35">
            <v>128.23969296336199</v>
          </cell>
          <cell r="K35">
            <v>8.9935894500439097</v>
          </cell>
          <cell r="L35">
            <v>11.360334263842599</v>
          </cell>
          <cell r="M35">
            <v>12.775906073002099</v>
          </cell>
          <cell r="N35">
            <v>7.2921112468610501</v>
          </cell>
          <cell r="O35">
            <v>9.2110966053785202</v>
          </cell>
          <cell r="P35">
            <v>10.3588593721413</v>
          </cell>
        </row>
        <row r="36">
          <cell r="A36">
            <v>210038</v>
          </cell>
          <cell r="B36" t="str">
            <v>UMMS- Midtown</v>
          </cell>
          <cell r="C36">
            <v>18183.1469</v>
          </cell>
          <cell r="D36">
            <v>179.53132028572799</v>
          </cell>
          <cell r="E36">
            <v>349.94529999999997</v>
          </cell>
          <cell r="F36">
            <v>457.34129999999999</v>
          </cell>
          <cell r="G36">
            <v>36.184355022469802</v>
          </cell>
          <cell r="H36">
            <v>349.94529999999997</v>
          </cell>
          <cell r="I36">
            <v>457.34129999999999</v>
          </cell>
          <cell r="J36">
            <v>36.184355022469802</v>
          </cell>
          <cell r="K36">
            <v>19.245585042267901</v>
          </cell>
          <cell r="L36">
            <v>25.1519334092824</v>
          </cell>
          <cell r="M36">
            <v>27.141927507744501</v>
          </cell>
          <cell r="N36">
            <v>20.274184184503898</v>
          </cell>
          <cell r="O36">
            <v>26.496203124832501</v>
          </cell>
          <cell r="P36">
            <v>28.592554406941499</v>
          </cell>
        </row>
        <row r="37">
          <cell r="A37">
            <v>210039</v>
          </cell>
          <cell r="B37" t="str">
            <v>Calvert</v>
          </cell>
          <cell r="C37">
            <v>73697</v>
          </cell>
          <cell r="D37">
            <v>775.661937932515</v>
          </cell>
          <cell r="E37">
            <v>786</v>
          </cell>
          <cell r="F37">
            <v>817</v>
          </cell>
          <cell r="G37">
            <v>49.7980952380952</v>
          </cell>
          <cell r="H37">
            <v>786</v>
          </cell>
          <cell r="I37">
            <v>817</v>
          </cell>
          <cell r="J37">
            <v>49.7980952380952</v>
          </cell>
          <cell r="K37">
            <v>10.665291667231999</v>
          </cell>
          <cell r="L37">
            <v>11.085932941639401</v>
          </cell>
          <cell r="M37">
            <v>11.7616469495108</v>
          </cell>
          <cell r="N37">
            <v>10.539827726742599</v>
          </cell>
          <cell r="O37">
            <v>10.955520677797301</v>
          </cell>
          <cell r="P37">
            <v>11.6232857476821</v>
          </cell>
        </row>
        <row r="38">
          <cell r="A38">
            <v>210040</v>
          </cell>
          <cell r="B38" t="str">
            <v>Lifebridge- Northwest</v>
          </cell>
          <cell r="C38">
            <v>64489.966</v>
          </cell>
          <cell r="D38">
            <v>682.10718410619404</v>
          </cell>
          <cell r="E38">
            <v>747.92510000000004</v>
          </cell>
          <cell r="F38">
            <v>940.07860000000005</v>
          </cell>
          <cell r="G38">
            <v>42.197567935546203</v>
          </cell>
          <cell r="H38">
            <v>747.92510000000004</v>
          </cell>
          <cell r="I38">
            <v>940.07860000000005</v>
          </cell>
          <cell r="J38">
            <v>42.197567935546203</v>
          </cell>
          <cell r="K38">
            <v>11.597542166482199</v>
          </cell>
          <cell r="L38">
            <v>14.5771297196838</v>
          </cell>
          <cell r="M38">
            <v>15.231457370213899</v>
          </cell>
          <cell r="N38">
            <v>11.4048330400063</v>
          </cell>
          <cell r="O38">
            <v>14.334910644773</v>
          </cell>
          <cell r="P38">
            <v>14.9783657407435</v>
          </cell>
        </row>
        <row r="39">
          <cell r="A39">
            <v>210043</v>
          </cell>
          <cell r="B39" t="str">
            <v>UMMS- BWMC</v>
          </cell>
          <cell r="C39">
            <v>200520.22159999999</v>
          </cell>
          <cell r="D39">
            <v>1809.73148495293</v>
          </cell>
          <cell r="E39">
            <v>1511.0582999999999</v>
          </cell>
          <cell r="F39">
            <v>1885.3036999999999</v>
          </cell>
          <cell r="G39">
            <v>52.665233248449397</v>
          </cell>
          <cell r="H39">
            <v>1511.0582999999999</v>
          </cell>
          <cell r="I39">
            <v>1885.3036999999999</v>
          </cell>
          <cell r="J39">
            <v>52.665233248449397</v>
          </cell>
          <cell r="K39">
            <v>7.5356903555307104</v>
          </cell>
          <cell r="L39">
            <v>9.4020627194439594</v>
          </cell>
          <cell r="M39">
            <v>9.6647057228688507</v>
          </cell>
          <cell r="N39">
            <v>8.6846141102356995</v>
          </cell>
          <cell r="O39">
            <v>10.835541630061201</v>
          </cell>
          <cell r="P39">
            <v>11.138228315140401</v>
          </cell>
        </row>
        <row r="40">
          <cell r="A40">
            <v>210044</v>
          </cell>
          <cell r="B40" t="str">
            <v>GBMC</v>
          </cell>
          <cell r="C40">
            <v>124696.68949999999</v>
          </cell>
          <cell r="D40">
            <v>1449.71699649375</v>
          </cell>
          <cell r="E40">
            <v>1280.8860999999999</v>
          </cell>
          <cell r="F40">
            <v>1552.3391999999999</v>
          </cell>
          <cell r="G40">
            <v>83.085245655642694</v>
          </cell>
          <cell r="H40">
            <v>1280.8860999999999</v>
          </cell>
          <cell r="I40">
            <v>1552.3391999999999</v>
          </cell>
          <cell r="J40">
            <v>83.085245655642694</v>
          </cell>
          <cell r="K40">
            <v>10.2720136768346</v>
          </cell>
          <cell r="L40">
            <v>12.448920706912601</v>
          </cell>
          <cell r="M40">
            <v>13.115219435361499</v>
          </cell>
          <cell r="N40">
            <v>9.1898988116591394</v>
          </cell>
          <cell r="O40">
            <v>11.137477539472</v>
          </cell>
          <cell r="P40">
            <v>11.733584406676799</v>
          </cell>
        </row>
        <row r="41">
          <cell r="A41">
            <v>210048</v>
          </cell>
          <cell r="B41" t="str">
            <v>JHH- Howard County</v>
          </cell>
          <cell r="C41">
            <v>248570</v>
          </cell>
          <cell r="D41">
            <v>2488.4227366476598</v>
          </cell>
          <cell r="E41">
            <v>1479</v>
          </cell>
          <cell r="F41">
            <v>1781</v>
          </cell>
          <cell r="G41">
            <v>43.475589225589196</v>
          </cell>
          <cell r="H41">
            <v>1479</v>
          </cell>
          <cell r="I41">
            <v>1781</v>
          </cell>
          <cell r="J41">
            <v>43.475589225589196</v>
          </cell>
          <cell r="K41">
            <v>5.9500341955988301</v>
          </cell>
          <cell r="L41">
            <v>7.1649837068029099</v>
          </cell>
          <cell r="M41">
            <v>7.3398865077265496</v>
          </cell>
          <cell r="N41">
            <v>6.1819780752864002</v>
          </cell>
          <cell r="O41">
            <v>7.4442886761900402</v>
          </cell>
          <cell r="P41">
            <v>7.6260095277132001</v>
          </cell>
        </row>
        <row r="42">
          <cell r="A42">
            <v>210049</v>
          </cell>
          <cell r="B42" t="str">
            <v>UMMS-Upper Chesapeake</v>
          </cell>
          <cell r="C42">
            <v>186625.56200000001</v>
          </cell>
          <cell r="D42">
            <v>1979.5686083036601</v>
          </cell>
          <cell r="E42">
            <v>1407.0054</v>
          </cell>
          <cell r="F42">
            <v>1879.5588</v>
          </cell>
          <cell r="G42">
            <v>43.886090197412003</v>
          </cell>
          <cell r="H42">
            <v>1407.0054</v>
          </cell>
          <cell r="I42">
            <v>1879.5588</v>
          </cell>
          <cell r="J42">
            <v>43.886090197412003</v>
          </cell>
          <cell r="K42">
            <v>7.5391890849336098</v>
          </cell>
          <cell r="L42">
            <v>10.071282732426599</v>
          </cell>
          <cell r="M42">
            <v>10.3064385692106</v>
          </cell>
          <cell r="N42">
            <v>7.3927948266570498</v>
          </cell>
          <cell r="O42">
            <v>9.8757208558245306</v>
          </cell>
          <cell r="P42">
            <v>10.106310490074399</v>
          </cell>
        </row>
        <row r="43">
          <cell r="A43">
            <v>210051</v>
          </cell>
          <cell r="B43" t="str">
            <v>Luminis- Doctors</v>
          </cell>
          <cell r="C43">
            <v>171146.67360000001</v>
          </cell>
          <cell r="D43">
            <v>1695.4115999370899</v>
          </cell>
          <cell r="E43">
            <v>1461.5310999999999</v>
          </cell>
          <cell r="F43">
            <v>1812.1916000000001</v>
          </cell>
          <cell r="G43">
            <v>196.08728604203401</v>
          </cell>
          <cell r="H43">
            <v>1461.5310999999999</v>
          </cell>
          <cell r="I43">
            <v>1812.1916000000001</v>
          </cell>
          <cell r="J43">
            <v>196.08728604203401</v>
          </cell>
          <cell r="K43">
            <v>8.5396407026633501</v>
          </cell>
          <cell r="L43">
            <v>10.588529486909099</v>
          </cell>
          <cell r="M43">
            <v>11.7342560261249</v>
          </cell>
          <cell r="N43">
            <v>8.9663638480968597</v>
          </cell>
          <cell r="O43">
            <v>11.117634956974101</v>
          </cell>
          <cell r="P43">
            <v>12.3206130890431</v>
          </cell>
        </row>
        <row r="44">
          <cell r="A44">
            <v>210056</v>
          </cell>
          <cell r="B44" t="str">
            <v>MedStar- Good Sam</v>
          </cell>
          <cell r="C44">
            <v>43886.181299999997</v>
          </cell>
          <cell r="D44">
            <v>439.60166742237601</v>
          </cell>
          <cell r="E44">
            <v>766.85850000000096</v>
          </cell>
          <cell r="F44">
            <v>947.37210000000096</v>
          </cell>
          <cell r="G44">
            <v>24.7134811653535</v>
          </cell>
          <cell r="H44">
            <v>766.85850000000096</v>
          </cell>
          <cell r="I44">
            <v>947.37210000000096</v>
          </cell>
          <cell r="J44">
            <v>24.7134811653535</v>
          </cell>
          <cell r="K44">
            <v>17.473803308559901</v>
          </cell>
          <cell r="L44">
            <v>21.587025162291798</v>
          </cell>
          <cell r="M44">
            <v>22.150151878567598</v>
          </cell>
          <cell r="N44">
            <v>18.144263821766401</v>
          </cell>
          <cell r="O44">
            <v>22.415307804217999</v>
          </cell>
          <cell r="P44">
            <v>23.000041392250701</v>
          </cell>
        </row>
        <row r="45">
          <cell r="A45">
            <v>210057</v>
          </cell>
          <cell r="B45" t="str">
            <v>Adventist- Shady Grove</v>
          </cell>
          <cell r="C45">
            <v>191263.96669999999</v>
          </cell>
          <cell r="D45">
            <v>1974.9206309907099</v>
          </cell>
          <cell r="E45">
            <v>1075.4987000000001</v>
          </cell>
          <cell r="F45">
            <v>1295.4387999999999</v>
          </cell>
          <cell r="G45">
            <v>114.767394349651</v>
          </cell>
          <cell r="H45">
            <v>1075.4987000000001</v>
          </cell>
          <cell r="I45">
            <v>1295.4387999999999</v>
          </cell>
          <cell r="J45">
            <v>114.767394349651</v>
          </cell>
          <cell r="K45">
            <v>5.6231119669651797</v>
          </cell>
          <cell r="L45">
            <v>6.7730415841051403</v>
          </cell>
          <cell r="M45">
            <v>7.3730887144131003</v>
          </cell>
          <cell r="N45">
            <v>5.6642666560368804</v>
          </cell>
          <cell r="O45">
            <v>6.8226124306579203</v>
          </cell>
          <cell r="P45">
            <v>7.4270512133500501</v>
          </cell>
        </row>
        <row r="46">
          <cell r="A46">
            <v>210060</v>
          </cell>
          <cell r="B46" t="str">
            <v>Adventist-Ft. Washington</v>
          </cell>
          <cell r="C46">
            <v>43504.189899999998</v>
          </cell>
          <cell r="D46">
            <v>448.604374995218</v>
          </cell>
          <cell r="E46">
            <v>286.00330000000002</v>
          </cell>
          <cell r="F46">
            <v>376.56200000000001</v>
          </cell>
          <cell r="G46">
            <v>238.60431463853101</v>
          </cell>
          <cell r="H46">
            <v>286.00330000000002</v>
          </cell>
          <cell r="I46">
            <v>376.56200000000001</v>
          </cell>
          <cell r="J46">
            <v>238.60431463853101</v>
          </cell>
          <cell r="K46">
            <v>6.5741552861325596</v>
          </cell>
          <cell r="L46">
            <v>8.6557639819423393</v>
          </cell>
          <cell r="M46">
            <v>14.1403923634153</v>
          </cell>
          <cell r="N46">
            <v>6.6311825960050204</v>
          </cell>
          <cell r="O46">
            <v>8.7308481430698297</v>
          </cell>
          <cell r="P46">
            <v>14.263052766452599</v>
          </cell>
        </row>
        <row r="47">
          <cell r="A47">
            <v>210061</v>
          </cell>
          <cell r="B47" t="str">
            <v>Atlantic General</v>
          </cell>
          <cell r="C47">
            <v>18752.219400000002</v>
          </cell>
          <cell r="D47">
            <v>285.37782808825199</v>
          </cell>
          <cell r="E47">
            <v>224.83799999999999</v>
          </cell>
          <cell r="F47">
            <v>288.88</v>
          </cell>
          <cell r="G47">
            <v>25.417025570998799</v>
          </cell>
          <cell r="H47">
            <v>224.83799999999999</v>
          </cell>
          <cell r="I47">
            <v>288.88</v>
          </cell>
          <cell r="J47">
            <v>25.417025570998799</v>
          </cell>
          <cell r="K47">
            <v>11.9899407746904</v>
          </cell>
          <cell r="L47">
            <v>15.405109861289301</v>
          </cell>
          <cell r="M47">
            <v>16.7605241207341</v>
          </cell>
          <cell r="N47">
            <v>8.19469760936299</v>
          </cell>
          <cell r="O47">
            <v>10.5288440805948</v>
          </cell>
          <cell r="P47">
            <v>11.455221466462801</v>
          </cell>
        </row>
        <row r="48">
          <cell r="A48">
            <v>210062</v>
          </cell>
          <cell r="B48" t="str">
            <v>MedStar- Southern MD</v>
          </cell>
          <cell r="C48">
            <v>173495.74530000001</v>
          </cell>
          <cell r="D48">
            <v>1776.91369641301</v>
          </cell>
          <cell r="E48">
            <v>1340.0951</v>
          </cell>
          <cell r="F48">
            <v>1784.0139999999999</v>
          </cell>
          <cell r="G48">
            <v>456.26424088484202</v>
          </cell>
          <cell r="H48">
            <v>1340.0951</v>
          </cell>
          <cell r="I48">
            <v>1784.0139999999999</v>
          </cell>
          <cell r="J48">
            <v>456.26424088484202</v>
          </cell>
          <cell r="K48">
            <v>7.7240804821050597</v>
          </cell>
          <cell r="L48">
            <v>10.2827536024885</v>
          </cell>
          <cell r="M48">
            <v>12.9125831703312</v>
          </cell>
          <cell r="N48">
            <v>7.8442735751642703</v>
          </cell>
          <cell r="O48">
            <v>10.442761769611099</v>
          </cell>
          <cell r="P48">
            <v>13.1135136648052</v>
          </cell>
        </row>
        <row r="49">
          <cell r="A49">
            <v>210063</v>
          </cell>
          <cell r="B49" t="str">
            <v>UMMS- St. Joe</v>
          </cell>
          <cell r="C49">
            <v>120867.91</v>
          </cell>
          <cell r="D49">
            <v>1348.0211954781</v>
          </cell>
          <cell r="E49">
            <v>1231.5039999999999</v>
          </cell>
          <cell r="F49">
            <v>1493.8254999999999</v>
          </cell>
          <cell r="G49">
            <v>121.890486066531</v>
          </cell>
          <cell r="H49">
            <v>1231.5039999999999</v>
          </cell>
          <cell r="I49">
            <v>1493.8254999999999</v>
          </cell>
          <cell r="J49">
            <v>121.890486066531</v>
          </cell>
          <cell r="K49">
            <v>10.1888416867637</v>
          </cell>
          <cell r="L49">
            <v>12.3591571989621</v>
          </cell>
          <cell r="M49">
            <v>13.367617476520699</v>
          </cell>
          <cell r="N49">
            <v>9.5021646898193204</v>
          </cell>
          <cell r="O49">
            <v>11.526211785631</v>
          </cell>
          <cell r="P49">
            <v>12.4667068816488</v>
          </cell>
        </row>
        <row r="50">
          <cell r="A50">
            <v>210065</v>
          </cell>
          <cell r="B50" t="str">
            <v>Trinity - Holy Cross Germantown</v>
          </cell>
          <cell r="C50">
            <v>115281.2692</v>
          </cell>
          <cell r="D50">
            <v>1041.1002673661999</v>
          </cell>
          <cell r="E50">
            <v>668.81309999999996</v>
          </cell>
          <cell r="F50">
            <v>763.11270000000002</v>
          </cell>
          <cell r="G50">
            <v>44.2200837398386</v>
          </cell>
          <cell r="H50">
            <v>668.81309999999996</v>
          </cell>
          <cell r="I50">
            <v>763.11270000000002</v>
          </cell>
          <cell r="J50">
            <v>44.2200837398386</v>
          </cell>
          <cell r="K50">
            <v>5.8015764802145302</v>
          </cell>
          <cell r="L50">
            <v>6.6195723320506303</v>
          </cell>
          <cell r="M50">
            <v>7.0031566215601604</v>
          </cell>
          <cell r="N50">
            <v>6.6818336655686696</v>
          </cell>
          <cell r="O50">
            <v>7.6239417701043903</v>
          </cell>
          <cell r="P50">
            <v>8.0657262450602794</v>
          </cell>
        </row>
        <row r="51">
          <cell r="A51" t="str">
            <v>Statewide</v>
          </cell>
          <cell r="B51" t="str">
            <v>Statewide</v>
          </cell>
          <cell r="C51">
            <v>4707561.5166999996</v>
          </cell>
          <cell r="D51">
            <v>49029.264834643</v>
          </cell>
          <cell r="E51">
            <v>44790.318599999999</v>
          </cell>
          <cell r="F51">
            <v>55331.108</v>
          </cell>
          <cell r="G51">
            <v>4238.2875472001097</v>
          </cell>
          <cell r="H51">
            <v>44790.318599999999</v>
          </cell>
          <cell r="I51">
            <v>55331.108</v>
          </cell>
          <cell r="J51">
            <v>4238.2875472001097</v>
          </cell>
          <cell r="K51">
            <v>9.5145476997182303</v>
          </cell>
          <cell r="L51">
            <v>11.753666479708</v>
          </cell>
          <cell r="M51">
            <v>12.6539813310731</v>
          </cell>
          <cell r="N51">
            <v>9.5019385543212298</v>
          </cell>
          <cell r="O51">
            <v>11.7380899442522</v>
          </cell>
          <cell r="P51">
            <v>12.6372116542067</v>
          </cell>
        </row>
      </sheetData>
      <sheetData sheetId="5">
        <row r="9">
          <cell r="A9">
            <v>210001</v>
          </cell>
          <cell r="B9" t="str">
            <v>Meritus</v>
          </cell>
          <cell r="C9">
            <v>23714.2</v>
          </cell>
          <cell r="D9">
            <v>17.991784366422898</v>
          </cell>
          <cell r="E9">
            <v>37.6</v>
          </cell>
          <cell r="F9">
            <v>37.6</v>
          </cell>
          <cell r="G9">
            <v>1.58554789957072</v>
          </cell>
          <cell r="H9">
            <v>1.5813840039734</v>
          </cell>
        </row>
        <row r="10">
          <cell r="A10">
            <v>210002</v>
          </cell>
          <cell r="B10" t="str">
            <v>UMMS- UMMC</v>
          </cell>
          <cell r="C10">
            <v>11841.61398</v>
          </cell>
          <cell r="D10">
            <v>9.0039814064428203</v>
          </cell>
          <cell r="E10">
            <v>48.985140000000001</v>
          </cell>
          <cell r="F10">
            <v>48.985140000000001</v>
          </cell>
          <cell r="G10">
            <v>4.1366945487949502</v>
          </cell>
          <cell r="H10">
            <v>4.1167405578466196</v>
          </cell>
        </row>
        <row r="11">
          <cell r="A11">
            <v>210003</v>
          </cell>
          <cell r="B11" t="str">
            <v>UMMS- Capital Region</v>
          </cell>
          <cell r="C11">
            <v>21181.35916</v>
          </cell>
          <cell r="D11">
            <v>16.194912310851301</v>
          </cell>
          <cell r="E11">
            <v>1.2402</v>
          </cell>
          <cell r="F11">
            <v>1.2402</v>
          </cell>
          <cell r="G11">
            <v>5.8551483435590003E-2</v>
          </cell>
          <cell r="H11">
            <v>5.7947787674720003E-2</v>
          </cell>
        </row>
        <row r="12">
          <cell r="A12">
            <v>210004</v>
          </cell>
          <cell r="B12" t="str">
            <v>Trinity - Holy Cross</v>
          </cell>
          <cell r="C12">
            <v>40693.347099999999</v>
          </cell>
          <cell r="D12">
            <v>31.022953094706299</v>
          </cell>
          <cell r="E12">
            <v>10.66872</v>
          </cell>
          <cell r="F12">
            <v>10.66872</v>
          </cell>
          <cell r="G12">
            <v>0.26217356792456997</v>
          </cell>
          <cell r="H12">
            <v>0.26022733552652999</v>
          </cell>
        </row>
        <row r="13">
          <cell r="A13">
            <v>210005</v>
          </cell>
          <cell r="B13" t="str">
            <v>Frederick</v>
          </cell>
          <cell r="C13">
            <v>47097</v>
          </cell>
          <cell r="D13">
            <v>35.660208734309002</v>
          </cell>
          <cell r="E13">
            <v>13.2</v>
          </cell>
          <cell r="F13">
            <v>13.2</v>
          </cell>
          <cell r="G13">
            <v>0.28027262882985998</v>
          </cell>
          <cell r="H13">
            <v>0.28010043559813003</v>
          </cell>
        </row>
        <row r="14">
          <cell r="A14">
            <v>210008</v>
          </cell>
          <cell r="B14" t="str">
            <v>Mercy</v>
          </cell>
          <cell r="C14">
            <v>14658.70276</v>
          </cell>
          <cell r="D14">
            <v>11.1082271977484</v>
          </cell>
          <cell r="E14">
            <v>47.658799999999999</v>
          </cell>
          <cell r="F14">
            <v>47.658799999999999</v>
          </cell>
          <cell r="G14">
            <v>3.25122903303894</v>
          </cell>
          <cell r="H14">
            <v>3.2465499055790001</v>
          </cell>
        </row>
        <row r="15">
          <cell r="A15">
            <v>210009</v>
          </cell>
          <cell r="B15" t="str">
            <v>JHH- Johns Hopkins</v>
          </cell>
          <cell r="C15">
            <v>16601.931960000002</v>
          </cell>
          <cell r="D15">
            <v>12.6035716051555</v>
          </cell>
          <cell r="E15">
            <v>52.544580000000003</v>
          </cell>
          <cell r="F15">
            <v>52.544580000000003</v>
          </cell>
          <cell r="G15">
            <v>3.16496779571189</v>
          </cell>
          <cell r="H15">
            <v>3.1546997098612901</v>
          </cell>
        </row>
        <row r="16">
          <cell r="A16">
            <v>210011</v>
          </cell>
          <cell r="B16" t="str">
            <v>Saint Agnes</v>
          </cell>
          <cell r="C16">
            <v>17326.993559999999</v>
          </cell>
          <cell r="D16">
            <v>13.1589383166869</v>
          </cell>
          <cell r="E16">
            <v>36.181739999999998</v>
          </cell>
          <cell r="F16">
            <v>36.181739999999998</v>
          </cell>
          <cell r="G16">
            <v>2.0881718386233401</v>
          </cell>
          <cell r="H16">
            <v>2.0806179038988999</v>
          </cell>
        </row>
        <row r="17">
          <cell r="A17">
            <v>210012</v>
          </cell>
          <cell r="B17" t="str">
            <v>Lifebridge- Sinai</v>
          </cell>
          <cell r="C17">
            <v>22035.716980000001</v>
          </cell>
          <cell r="D17">
            <v>16.7237617127536</v>
          </cell>
          <cell r="E17">
            <v>36.814160000000001</v>
          </cell>
          <cell r="F17">
            <v>36.814160000000001</v>
          </cell>
          <cell r="G17">
            <v>1.6706585963784699</v>
          </cell>
          <cell r="H17">
            <v>1.6657301957822099</v>
          </cell>
        </row>
        <row r="18">
          <cell r="A18">
            <v>210015</v>
          </cell>
          <cell r="B18" t="str">
            <v>MedStar- Franklin Square</v>
          </cell>
          <cell r="C18">
            <v>20115.63034</v>
          </cell>
          <cell r="D18">
            <v>15.1823238335033</v>
          </cell>
          <cell r="E18">
            <v>32.319139999999997</v>
          </cell>
          <cell r="F18">
            <v>32.319139999999997</v>
          </cell>
          <cell r="G18">
            <v>1.60666802152022</v>
          </cell>
          <cell r="H18">
            <v>1.6108135688709599</v>
          </cell>
        </row>
        <row r="19">
          <cell r="A19">
            <v>210016</v>
          </cell>
          <cell r="B19" t="str">
            <v>Adventist- White Oak</v>
          </cell>
          <cell r="C19">
            <v>38119.231679999997</v>
          </cell>
          <cell r="D19">
            <v>29.051837213362599</v>
          </cell>
          <cell r="E19">
            <v>3.7425199999999998</v>
          </cell>
          <cell r="F19">
            <v>3.7425199999999998</v>
          </cell>
          <cell r="G19">
            <v>9.8179313565849996E-2</v>
          </cell>
          <cell r="H19">
            <v>9.7479717485730005E-2</v>
          </cell>
        </row>
        <row r="20">
          <cell r="A20">
            <v>210017</v>
          </cell>
          <cell r="B20" t="str">
            <v>Garrett</v>
          </cell>
          <cell r="C20">
            <v>2786.8</v>
          </cell>
          <cell r="D20">
            <v>2.1253907106846199</v>
          </cell>
          <cell r="E20">
            <v>0.8</v>
          </cell>
          <cell r="F20">
            <v>0.8</v>
          </cell>
          <cell r="G20">
            <v>0.28706760442084001</v>
          </cell>
          <cell r="H20">
            <v>0.28482292547755</v>
          </cell>
        </row>
        <row r="21">
          <cell r="A21">
            <v>210018</v>
          </cell>
          <cell r="B21" t="str">
            <v>MedStar- Montgomery</v>
          </cell>
          <cell r="C21">
            <v>19885.6682</v>
          </cell>
          <cell r="D21">
            <v>14.998420655400899</v>
          </cell>
          <cell r="E21">
            <v>8.6300000000000008</v>
          </cell>
          <cell r="F21">
            <v>8.6300000000000008</v>
          </cell>
          <cell r="G21">
            <v>0.43398089082065999</v>
          </cell>
          <cell r="H21">
            <v>0.43540057650325997</v>
          </cell>
        </row>
        <row r="22">
          <cell r="A22">
            <v>210019</v>
          </cell>
          <cell r="B22" t="str">
            <v>Tidal- Peninsula</v>
          </cell>
          <cell r="C22">
            <v>22719.7572</v>
          </cell>
          <cell r="D22">
            <v>17.161906751928001</v>
          </cell>
          <cell r="E22">
            <v>31.982679999999998</v>
          </cell>
          <cell r="F22">
            <v>31.982679999999998</v>
          </cell>
          <cell r="G22">
            <v>1.4077034238728601</v>
          </cell>
          <cell r="H22">
            <v>1.4101751224863801</v>
          </cell>
        </row>
        <row r="23">
          <cell r="A23">
            <v>210022</v>
          </cell>
          <cell r="B23" t="str">
            <v>JHH- Suburban</v>
          </cell>
          <cell r="C23">
            <v>39411.729760000002</v>
          </cell>
          <cell r="D23">
            <v>29.6678043352888</v>
          </cell>
          <cell r="E23">
            <v>9.6750000000000007</v>
          </cell>
          <cell r="F23">
            <v>9.6750000000000007</v>
          </cell>
          <cell r="G23">
            <v>0.24548529229537999</v>
          </cell>
          <cell r="H23">
            <v>0.24676826155591</v>
          </cell>
        </row>
        <row r="24">
          <cell r="A24">
            <v>210023</v>
          </cell>
          <cell r="B24" t="str">
            <v>Luminis- Anne Arundel</v>
          </cell>
          <cell r="C24">
            <v>57554.2</v>
          </cell>
          <cell r="D24">
            <v>43.256981053576901</v>
          </cell>
          <cell r="E24">
            <v>19</v>
          </cell>
          <cell r="F24">
            <v>19</v>
          </cell>
          <cell r="G24">
            <v>0.33012360522777001</v>
          </cell>
          <cell r="H24">
            <v>0.33236947308442</v>
          </cell>
        </row>
        <row r="25">
          <cell r="A25">
            <v>210024</v>
          </cell>
          <cell r="B25" t="str">
            <v>MedStar- Union Mem</v>
          </cell>
          <cell r="C25">
            <v>12435.0797</v>
          </cell>
          <cell r="D25">
            <v>9.4372896771989705</v>
          </cell>
          <cell r="E25">
            <v>31.421420000000001</v>
          </cell>
          <cell r="F25">
            <v>31.421420000000001</v>
          </cell>
          <cell r="G25">
            <v>2.5268370415028398</v>
          </cell>
          <cell r="H25">
            <v>2.5194297650357802</v>
          </cell>
        </row>
        <row r="26">
          <cell r="A26">
            <v>210027</v>
          </cell>
          <cell r="B26" t="str">
            <v>Western Maryland</v>
          </cell>
          <cell r="C26">
            <v>8971.6</v>
          </cell>
          <cell r="D26">
            <v>6.8241066138354096</v>
          </cell>
          <cell r="E26">
            <v>1.6</v>
          </cell>
          <cell r="F26">
            <v>1.6</v>
          </cell>
          <cell r="G26">
            <v>0.17834054126353999</v>
          </cell>
          <cell r="H26">
            <v>0.17741809565889999</v>
          </cell>
        </row>
        <row r="27">
          <cell r="A27">
            <v>210028</v>
          </cell>
          <cell r="B27" t="str">
            <v>MedStar- St. Mary's</v>
          </cell>
          <cell r="C27">
            <v>19721.2</v>
          </cell>
          <cell r="D27">
            <v>15.0198999213598</v>
          </cell>
          <cell r="E27">
            <v>3.2</v>
          </cell>
          <cell r="F27">
            <v>3.2</v>
          </cell>
          <cell r="G27">
            <v>0.16226193132264</v>
          </cell>
          <cell r="H27">
            <v>0.16121545500821999</v>
          </cell>
        </row>
        <row r="28">
          <cell r="A28">
            <v>210029</v>
          </cell>
          <cell r="B28" t="str">
            <v>JHH- Bayview</v>
          </cell>
          <cell r="C28">
            <v>17449.96934</v>
          </cell>
          <cell r="D28">
            <v>13.1655025329634</v>
          </cell>
          <cell r="E28">
            <v>33.761539999999997</v>
          </cell>
          <cell r="F28">
            <v>33.761539999999997</v>
          </cell>
          <cell r="G28">
            <v>1.9347621386709</v>
          </cell>
          <cell r="H28">
            <v>1.9404771868020501</v>
          </cell>
        </row>
        <row r="29">
          <cell r="A29">
            <v>210030</v>
          </cell>
          <cell r="B29" t="str">
            <v>UMMS- Chestertown</v>
          </cell>
          <cell r="C29">
            <v>3415.2231999999999</v>
          </cell>
          <cell r="D29">
            <v>2.6177587530939901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210032</v>
          </cell>
          <cell r="B30" t="str">
            <v>ChristianaCare, Union</v>
          </cell>
          <cell r="C30">
            <v>16182.2</v>
          </cell>
          <cell r="D30">
            <v>12.186969350629001</v>
          </cell>
          <cell r="E30">
            <v>2</v>
          </cell>
          <cell r="F30">
            <v>2</v>
          </cell>
          <cell r="G30">
            <v>0.12359258938834</v>
          </cell>
          <cell r="H30">
            <v>0.12418181719</v>
          </cell>
        </row>
        <row r="31">
          <cell r="A31">
            <v>210033</v>
          </cell>
          <cell r="B31" t="str">
            <v>Lifebridge- Carroll</v>
          </cell>
          <cell r="C31">
            <v>25997.943019999999</v>
          </cell>
          <cell r="D31">
            <v>19.659669057222501</v>
          </cell>
          <cell r="E31">
            <v>11.72016</v>
          </cell>
          <cell r="F31">
            <v>11.72016</v>
          </cell>
          <cell r="G31">
            <v>0.45081105035823998</v>
          </cell>
          <cell r="H31">
            <v>0.45110856373962999</v>
          </cell>
        </row>
        <row r="32">
          <cell r="A32">
            <v>210034</v>
          </cell>
          <cell r="B32" t="str">
            <v>MedStar- Harbor</v>
          </cell>
          <cell r="C32">
            <v>8030.60898</v>
          </cell>
          <cell r="D32">
            <v>6.02159869625741</v>
          </cell>
          <cell r="E32">
            <v>18.09534</v>
          </cell>
          <cell r="F32">
            <v>18.09534</v>
          </cell>
          <cell r="G32">
            <v>2.25329611304273</v>
          </cell>
          <cell r="H32">
            <v>2.2739382792995499</v>
          </cell>
        </row>
        <row r="33">
          <cell r="A33">
            <v>210035</v>
          </cell>
          <cell r="B33" t="str">
            <v>UMMS- Charles</v>
          </cell>
          <cell r="C33">
            <v>27473.200000000001</v>
          </cell>
          <cell r="D33">
            <v>20.7149202681181</v>
          </cell>
          <cell r="E33">
            <v>5.2</v>
          </cell>
          <cell r="F33">
            <v>5.2</v>
          </cell>
          <cell r="G33">
            <v>0.18927536653902999</v>
          </cell>
          <cell r="H33">
            <v>0.18995197418432999</v>
          </cell>
        </row>
        <row r="34">
          <cell r="A34">
            <v>210037</v>
          </cell>
          <cell r="B34" t="str">
            <v>UMMS- Easton</v>
          </cell>
          <cell r="C34">
            <v>16961.7768</v>
          </cell>
          <cell r="D34">
            <v>12.970142169568399</v>
          </cell>
          <cell r="E34">
            <v>9.6</v>
          </cell>
          <cell r="F34">
            <v>9.6</v>
          </cell>
          <cell r="G34">
            <v>0.56597844159817001</v>
          </cell>
          <cell r="H34">
            <v>0.56008021385024997</v>
          </cell>
        </row>
        <row r="35">
          <cell r="A35">
            <v>210038</v>
          </cell>
          <cell r="B35" t="str">
            <v>UMMS- Midtown</v>
          </cell>
          <cell r="C35">
            <v>2938.6227600000002</v>
          </cell>
          <cell r="D35">
            <v>2.2289869414316699</v>
          </cell>
          <cell r="E35">
            <v>15.20884</v>
          </cell>
          <cell r="F35">
            <v>15.20884</v>
          </cell>
          <cell r="G35">
            <v>5.1754992872919798</v>
          </cell>
          <cell r="H35">
            <v>5.1631209739650403</v>
          </cell>
        </row>
        <row r="36">
          <cell r="A36">
            <v>210039</v>
          </cell>
          <cell r="B36" t="str">
            <v>Calvert</v>
          </cell>
          <cell r="C36">
            <v>15899.8</v>
          </cell>
          <cell r="D36">
            <v>12.0875252677007</v>
          </cell>
          <cell r="E36">
            <v>2.8</v>
          </cell>
          <cell r="F36">
            <v>2.8</v>
          </cell>
          <cell r="G36">
            <v>0.17610284406092999</v>
          </cell>
          <cell r="H36">
            <v>0.17528484558056001</v>
          </cell>
        </row>
        <row r="37">
          <cell r="A37">
            <v>210040</v>
          </cell>
          <cell r="B37" t="str">
            <v>Lifebridge- Northwest</v>
          </cell>
          <cell r="C37">
            <v>12334.95334</v>
          </cell>
          <cell r="D37">
            <v>9.3333188334301003</v>
          </cell>
          <cell r="E37">
            <v>16.115379999999998</v>
          </cell>
          <cell r="F37">
            <v>16.115379999999998</v>
          </cell>
          <cell r="G37">
            <v>1.30648082370452</v>
          </cell>
          <cell r="H37">
            <v>1.30655646331525</v>
          </cell>
        </row>
        <row r="38">
          <cell r="A38">
            <v>210043</v>
          </cell>
          <cell r="B38" t="str">
            <v>UMMS- BWMC</v>
          </cell>
          <cell r="C38">
            <v>38554.6708</v>
          </cell>
          <cell r="D38">
            <v>29.321311468536798</v>
          </cell>
          <cell r="E38">
            <v>42.451700000000002</v>
          </cell>
          <cell r="F38">
            <v>42.451700000000002</v>
          </cell>
          <cell r="G38">
            <v>1.10107800479521</v>
          </cell>
          <cell r="H38">
            <v>1.0955581377889501</v>
          </cell>
        </row>
        <row r="39">
          <cell r="A39">
            <v>210044</v>
          </cell>
          <cell r="B39" t="str">
            <v>GBMC</v>
          </cell>
          <cell r="C39">
            <v>23352.558540000002</v>
          </cell>
          <cell r="D39">
            <v>17.701189264933198</v>
          </cell>
          <cell r="E39">
            <v>25.084399999999999</v>
          </cell>
          <cell r="F39">
            <v>25.084399999999999</v>
          </cell>
          <cell r="G39">
            <v>1.0741606731028499</v>
          </cell>
          <cell r="H39">
            <v>1.0723214805461101</v>
          </cell>
        </row>
        <row r="40">
          <cell r="A40">
            <v>210048</v>
          </cell>
          <cell r="B40" t="str">
            <v>JHH- Howard County</v>
          </cell>
          <cell r="C40">
            <v>55313</v>
          </cell>
          <cell r="D40">
            <v>41.608870479619803</v>
          </cell>
          <cell r="E40">
            <v>28</v>
          </cell>
          <cell r="F40">
            <v>28</v>
          </cell>
          <cell r="G40">
            <v>0.50621011335490995</v>
          </cell>
          <cell r="H40">
            <v>0.50920872774899995</v>
          </cell>
        </row>
        <row r="41">
          <cell r="A41">
            <v>210049</v>
          </cell>
          <cell r="B41" t="str">
            <v>UMMS-Upper Chesapeake</v>
          </cell>
          <cell r="C41">
            <v>37802.157720000003</v>
          </cell>
          <cell r="D41">
            <v>28.5068952580773</v>
          </cell>
          <cell r="E41">
            <v>15.574479999999999</v>
          </cell>
          <cell r="F41">
            <v>15.574479999999999</v>
          </cell>
          <cell r="G41">
            <v>0.41199976243049002</v>
          </cell>
          <cell r="H41">
            <v>0.41341608440017003</v>
          </cell>
        </row>
        <row r="42">
          <cell r="A42">
            <v>210051</v>
          </cell>
          <cell r="B42" t="str">
            <v>Luminis- Doctors</v>
          </cell>
          <cell r="C42">
            <v>34959.440880000002</v>
          </cell>
          <cell r="D42">
            <v>26.633628960083499</v>
          </cell>
          <cell r="E42">
            <v>2.5598000000000001</v>
          </cell>
          <cell r="F42">
            <v>2.5598000000000001</v>
          </cell>
          <cell r="G42">
            <v>7.3221994847880001E-2</v>
          </cell>
          <cell r="H42">
            <v>7.2727628026320004E-2</v>
          </cell>
        </row>
        <row r="43">
          <cell r="A43">
            <v>210056</v>
          </cell>
          <cell r="B43" t="str">
            <v>MedStar- Good Sam</v>
          </cell>
          <cell r="C43">
            <v>7791.4859999999999</v>
          </cell>
          <cell r="D43">
            <v>5.8727403750212597</v>
          </cell>
          <cell r="E43">
            <v>14.484819999999999</v>
          </cell>
          <cell r="F43">
            <v>14.484819999999999</v>
          </cell>
          <cell r="G43">
            <v>1.8590574378238001</v>
          </cell>
          <cell r="H43">
            <v>1.86636265083663</v>
          </cell>
        </row>
        <row r="44">
          <cell r="A44">
            <v>210057</v>
          </cell>
          <cell r="B44" t="str">
            <v>Adventist- Shady Grove</v>
          </cell>
          <cell r="C44">
            <v>37392.104979999996</v>
          </cell>
          <cell r="D44">
            <v>28.093756934761799</v>
          </cell>
          <cell r="E44">
            <v>24.456379999999999</v>
          </cell>
          <cell r="F44">
            <v>24.456379999999999</v>
          </cell>
          <cell r="G44">
            <v>0.65405197201605003</v>
          </cell>
          <cell r="H44">
            <v>0.65872794404016999</v>
          </cell>
        </row>
        <row r="45">
          <cell r="A45">
            <v>210060</v>
          </cell>
          <cell r="B45" t="str">
            <v>Adventist-Ft. Washington</v>
          </cell>
          <cell r="C45">
            <v>7394.5041000000001</v>
          </cell>
          <cell r="D45">
            <v>5.5891995313716096</v>
          </cell>
          <cell r="E45">
            <v>0.72975999999999996</v>
          </cell>
          <cell r="F45">
            <v>0.72975999999999996</v>
          </cell>
          <cell r="G45">
            <v>9.868951184975E-2</v>
          </cell>
          <cell r="H45">
            <v>9.8799369909860005E-2</v>
          </cell>
        </row>
        <row r="46">
          <cell r="A46">
            <v>210061</v>
          </cell>
          <cell r="B46" t="str">
            <v>Atlantic General</v>
          </cell>
          <cell r="C46">
            <v>2407.48668</v>
          </cell>
          <cell r="D46">
            <v>1.7993880510086999</v>
          </cell>
          <cell r="E46">
            <v>2.3810799999999999</v>
          </cell>
          <cell r="F46">
            <v>2.3810799999999999</v>
          </cell>
          <cell r="G46">
            <v>0.98903143256435</v>
          </cell>
          <cell r="H46">
            <v>1.0013199959786201</v>
          </cell>
        </row>
        <row r="47">
          <cell r="A47">
            <v>210062</v>
          </cell>
          <cell r="B47" t="str">
            <v>MedStar- Southern MD</v>
          </cell>
          <cell r="C47">
            <v>29674.672699999999</v>
          </cell>
          <cell r="D47">
            <v>22.454975864152399</v>
          </cell>
          <cell r="E47">
            <v>1.66672</v>
          </cell>
          <cell r="F47">
            <v>1.66672</v>
          </cell>
          <cell r="G47">
            <v>5.6166415611379999E-2</v>
          </cell>
          <cell r="H47">
            <v>5.6166037836339999E-2</v>
          </cell>
        </row>
        <row r="48">
          <cell r="A48">
            <v>210063</v>
          </cell>
          <cell r="B48" t="str">
            <v>UMMS- St. Joe</v>
          </cell>
          <cell r="C48">
            <v>21886.351320000002</v>
          </cell>
          <cell r="D48">
            <v>16.626736652342501</v>
          </cell>
          <cell r="E48">
            <v>22.473320000000001</v>
          </cell>
          <cell r="F48">
            <v>22.473320000000001</v>
          </cell>
          <cell r="G48">
            <v>1.0268189371274301</v>
          </cell>
          <cell r="H48">
            <v>1.02278406157375</v>
          </cell>
        </row>
        <row r="49">
          <cell r="A49">
            <v>210065</v>
          </cell>
          <cell r="B49" t="str">
            <v>Trinity - Holy Cross Germantown</v>
          </cell>
          <cell r="C49">
            <v>24554.4545</v>
          </cell>
          <cell r="D49">
            <v>18.5430214886572</v>
          </cell>
          <cell r="E49">
            <v>9.1919400000000007</v>
          </cell>
          <cell r="F49">
            <v>9.1919400000000007</v>
          </cell>
          <cell r="G49">
            <v>0.37434918377030002</v>
          </cell>
          <cell r="H49">
            <v>0.37510289260327001</v>
          </cell>
        </row>
        <row r="50">
          <cell r="A50" t="str">
            <v>Statewide</v>
          </cell>
          <cell r="B50" t="str">
            <v>Statewide</v>
          </cell>
          <cell r="C50">
            <v>924638.94804000005</v>
          </cell>
          <cell r="D50">
            <v>699.93240571019703</v>
          </cell>
          <cell r="E50">
            <v>730.81975999999997</v>
          </cell>
          <cell r="F50">
            <v>730.81975999999997</v>
          </cell>
          <cell r="G50">
            <v>0.79038392396205004</v>
          </cell>
          <cell r="H50">
            <v>0.79009245447191001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/>
          <cell r="C10"/>
          <cell r="D10"/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/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/>
          <cell r="C43"/>
          <cell r="D43"/>
          <cell r="E43">
            <v>210058</v>
          </cell>
          <cell r="F43"/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B4">
            <v>210001</v>
          </cell>
          <cell r="C4" t="str">
            <v>Meritus</v>
          </cell>
          <cell r="D4">
            <v>560130791.42074573</v>
          </cell>
          <cell r="E4">
            <v>30668992.474126335</v>
          </cell>
          <cell r="F4">
            <v>590799783.89487207</v>
          </cell>
        </row>
        <row r="5">
          <cell r="B5">
            <v>210002</v>
          </cell>
          <cell r="C5" t="str">
            <v>UMMC</v>
          </cell>
          <cell r="D5">
            <v>2064795100.9241166</v>
          </cell>
          <cell r="E5">
            <v>106828195.87964788</v>
          </cell>
          <cell r="F5">
            <v>2171623296.8037643</v>
          </cell>
        </row>
        <row r="6">
          <cell r="B6">
            <v>210003</v>
          </cell>
          <cell r="C6" t="str">
            <v>UM-Capital Region</v>
          </cell>
          <cell r="D6">
            <v>480938539.90871221</v>
          </cell>
          <cell r="E6">
            <v>37044912.874027833</v>
          </cell>
          <cell r="F6">
            <v>517983452.78274006</v>
          </cell>
        </row>
        <row r="7">
          <cell r="B7">
            <v>210004</v>
          </cell>
          <cell r="C7" t="str">
            <v>Holy Cross</v>
          </cell>
          <cell r="D7">
            <v>658253475.36013937</v>
          </cell>
          <cell r="E7">
            <v>32835647.172777202</v>
          </cell>
          <cell r="F7">
            <v>691089122.53291655</v>
          </cell>
        </row>
        <row r="8">
          <cell r="B8">
            <v>210005</v>
          </cell>
          <cell r="C8" t="str">
            <v>Frederick</v>
          </cell>
          <cell r="D8">
            <v>473623466.43714666</v>
          </cell>
          <cell r="E8">
            <v>38114443.745964378</v>
          </cell>
          <cell r="F8">
            <v>511737910.18311107</v>
          </cell>
        </row>
        <row r="9">
          <cell r="B9">
            <v>210006</v>
          </cell>
          <cell r="C9" t="str">
            <v>UM-Aberdeen FMF</v>
          </cell>
          <cell r="D9">
            <v>34036397.526772678</v>
          </cell>
          <cell r="E9">
            <v>805573.34945940587</v>
          </cell>
          <cell r="F9">
            <v>34841970.87623208</v>
          </cell>
        </row>
        <row r="10">
          <cell r="B10">
            <v>210008</v>
          </cell>
          <cell r="C10" t="str">
            <v>Mercy</v>
          </cell>
          <cell r="D10">
            <v>732787036.22929418</v>
          </cell>
          <cell r="E10">
            <v>34652551.73630508</v>
          </cell>
          <cell r="F10">
            <v>767439587.9655993</v>
          </cell>
        </row>
        <row r="11">
          <cell r="B11">
            <v>210009</v>
          </cell>
          <cell r="C11" t="str">
            <v>Johns Hopkins</v>
          </cell>
          <cell r="D11">
            <v>3366157124.9987478</v>
          </cell>
          <cell r="E11">
            <v>142550672.80417663</v>
          </cell>
          <cell r="F11">
            <v>3508707797.8029246</v>
          </cell>
        </row>
        <row r="12">
          <cell r="B12">
            <v>210010</v>
          </cell>
          <cell r="C12" t="str">
            <v>UM-Cambridge</v>
          </cell>
          <cell r="D12">
            <v>17808680.507756036</v>
          </cell>
          <cell r="E12">
            <v>550757.55330162123</v>
          </cell>
          <cell r="F12">
            <v>18359438.061057657</v>
          </cell>
        </row>
        <row r="13">
          <cell r="B13">
            <v>210011</v>
          </cell>
          <cell r="C13" t="str">
            <v>St Agnes</v>
          </cell>
          <cell r="D13">
            <v>549001067.33151531</v>
          </cell>
          <cell r="E13">
            <v>30609832.220788199</v>
          </cell>
          <cell r="F13">
            <v>579610899.55230355</v>
          </cell>
        </row>
        <row r="14">
          <cell r="B14">
            <v>210012</v>
          </cell>
          <cell r="C14" t="str">
            <v>Sinai</v>
          </cell>
          <cell r="D14">
            <v>1004563898.7502857</v>
          </cell>
          <cell r="E14">
            <v>51666708.331858963</v>
          </cell>
          <cell r="F14">
            <v>1056230607.0821447</v>
          </cell>
        </row>
        <row r="15">
          <cell r="B15">
            <v>210013</v>
          </cell>
          <cell r="C15" t="str">
            <v>Grace Medical Center</v>
          </cell>
          <cell r="D15">
            <v>34744569.957992725</v>
          </cell>
          <cell r="E15">
            <v>1772605.0749187574</v>
          </cell>
          <cell r="F15">
            <v>36517175.032911479</v>
          </cell>
        </row>
        <row r="16">
          <cell r="B16">
            <v>210015</v>
          </cell>
          <cell r="C16" t="str">
            <v>MedStar Franklin Sq</v>
          </cell>
          <cell r="D16">
            <v>756704634.7226969</v>
          </cell>
          <cell r="E16">
            <v>34054766.659358151</v>
          </cell>
          <cell r="F16">
            <v>790759401.38205504</v>
          </cell>
        </row>
        <row r="17">
          <cell r="B17">
            <v>210016</v>
          </cell>
          <cell r="C17" t="str">
            <v>Adventist White Oak</v>
          </cell>
          <cell r="D17">
            <v>450025563.09625447</v>
          </cell>
          <cell r="E17">
            <v>27217483.389088128</v>
          </cell>
          <cell r="F17">
            <v>477243046.48534262</v>
          </cell>
        </row>
        <row r="18">
          <cell r="B18">
            <v>210017</v>
          </cell>
          <cell r="C18" t="str">
            <v>Garrett</v>
          </cell>
          <cell r="D18">
            <v>100330867.2263276</v>
          </cell>
          <cell r="E18">
            <v>4666136.0451902319</v>
          </cell>
          <cell r="F18">
            <v>104997003.27151783</v>
          </cell>
        </row>
        <row r="19">
          <cell r="B19">
            <v>210018</v>
          </cell>
          <cell r="C19" t="str">
            <v>MedStar Montgomery</v>
          </cell>
          <cell r="D19">
            <v>238791618.08595154</v>
          </cell>
          <cell r="E19">
            <v>16062075.027911969</v>
          </cell>
          <cell r="F19">
            <v>254853693.1138635</v>
          </cell>
        </row>
        <row r="20">
          <cell r="B20">
            <v>210019</v>
          </cell>
          <cell r="C20" t="str">
            <v>Peninsula</v>
          </cell>
          <cell r="D20">
            <v>672526966.82678854</v>
          </cell>
          <cell r="E20">
            <v>44724907.411350675</v>
          </cell>
          <cell r="F20">
            <v>710390255.43842614</v>
          </cell>
        </row>
        <row r="21">
          <cell r="B21">
            <v>210022</v>
          </cell>
          <cell r="C21" t="str">
            <v>Suburban</v>
          </cell>
          <cell r="D21">
            <v>485178023.15275633</v>
          </cell>
          <cell r="E21">
            <v>27849933.126939312</v>
          </cell>
          <cell r="F21">
            <v>513027956.27969563</v>
          </cell>
        </row>
        <row r="22">
          <cell r="B22">
            <v>210023</v>
          </cell>
          <cell r="C22" t="str">
            <v>Anne Arundel</v>
          </cell>
          <cell r="D22">
            <v>823609252.12383306</v>
          </cell>
          <cell r="E22">
            <v>72204390.90498364</v>
          </cell>
          <cell r="F22">
            <v>895813643.0288167</v>
          </cell>
        </row>
        <row r="23">
          <cell r="B23">
            <v>210024</v>
          </cell>
          <cell r="C23" t="str">
            <v>MedStar Union</v>
          </cell>
          <cell r="D23">
            <v>527697102.24615222</v>
          </cell>
          <cell r="E23">
            <v>20650441.814738832</v>
          </cell>
          <cell r="F23">
            <v>548347544.06089103</v>
          </cell>
        </row>
        <row r="24">
          <cell r="B24">
            <v>210027</v>
          </cell>
          <cell r="C24" t="str">
            <v>Western MD</v>
          </cell>
          <cell r="D24">
            <v>401020660.31451243</v>
          </cell>
          <cell r="E24">
            <v>19060874.924211111</v>
          </cell>
          <cell r="F24">
            <v>420081535.23872352</v>
          </cell>
        </row>
        <row r="25">
          <cell r="B25">
            <v>210028</v>
          </cell>
          <cell r="C25" t="str">
            <v>MedStar St Mary's</v>
          </cell>
          <cell r="D25">
            <v>255505371.85467762</v>
          </cell>
          <cell r="E25">
            <v>19145619.171343751</v>
          </cell>
          <cell r="F25">
            <v>274650991.02602136</v>
          </cell>
        </row>
        <row r="26">
          <cell r="B26">
            <v>210029</v>
          </cell>
          <cell r="C26" t="str">
            <v>JH - Bayview</v>
          </cell>
          <cell r="D26">
            <v>870859692.24490166</v>
          </cell>
          <cell r="E26">
            <v>24275086.708216209</v>
          </cell>
          <cell r="F26">
            <v>895134778.95311785</v>
          </cell>
        </row>
        <row r="27">
          <cell r="B27">
            <v>210030</v>
          </cell>
          <cell r="C27" t="str">
            <v>UM-Chestertown</v>
          </cell>
          <cell r="D27">
            <v>57641553.264729418</v>
          </cell>
          <cell r="E27">
            <v>3178752.3653017399</v>
          </cell>
          <cell r="F27">
            <v>60820305.630031161</v>
          </cell>
        </row>
        <row r="28">
          <cell r="B28">
            <v>210032</v>
          </cell>
          <cell r="C28" t="str">
            <v>ChristianaCare, Union</v>
          </cell>
          <cell r="D28">
            <v>215555725.76481918</v>
          </cell>
          <cell r="E28">
            <v>21328589.113295812</v>
          </cell>
          <cell r="F28">
            <v>236884314.878115</v>
          </cell>
        </row>
        <row r="29">
          <cell r="B29">
            <v>210033</v>
          </cell>
          <cell r="C29" t="str">
            <v>Carroll</v>
          </cell>
          <cell r="D29">
            <v>293601580.09516728</v>
          </cell>
          <cell r="E29">
            <v>30893722.005959522</v>
          </cell>
          <cell r="F29">
            <v>324495302.10112679</v>
          </cell>
        </row>
        <row r="30">
          <cell r="B30">
            <v>210034</v>
          </cell>
          <cell r="C30" t="str">
            <v>MedStar Harbor</v>
          </cell>
          <cell r="D30">
            <v>236605400.94593802</v>
          </cell>
          <cell r="E30">
            <v>11150114.182522761</v>
          </cell>
          <cell r="F30">
            <v>247755515.12846079</v>
          </cell>
        </row>
        <row r="31">
          <cell r="B31">
            <v>210035</v>
          </cell>
          <cell r="C31" t="str">
            <v>UM-Charles Regional</v>
          </cell>
          <cell r="D31">
            <v>199051692.71046275</v>
          </cell>
          <cell r="E31">
            <v>2445630.6518666241</v>
          </cell>
          <cell r="F31">
            <v>201497323.36232936</v>
          </cell>
        </row>
        <row r="32">
          <cell r="B32">
            <v>210037</v>
          </cell>
          <cell r="C32" t="str">
            <v>UM-Easton</v>
          </cell>
          <cell r="D32">
            <v>312686436.66625184</v>
          </cell>
          <cell r="E32">
            <v>4181381.581076853</v>
          </cell>
          <cell r="F32">
            <v>316867818.2473287</v>
          </cell>
        </row>
        <row r="33">
          <cell r="B33">
            <v>210038</v>
          </cell>
          <cell r="C33" t="str">
            <v>UM-Midtown</v>
          </cell>
          <cell r="D33">
            <v>288222259.44000721</v>
          </cell>
          <cell r="E33">
            <v>13979390.473795285</v>
          </cell>
          <cell r="F33">
            <v>302201649.9138025</v>
          </cell>
        </row>
        <row r="34">
          <cell r="B34">
            <v>210039</v>
          </cell>
          <cell r="C34" t="str">
            <v>Calvert</v>
          </cell>
          <cell r="D34">
            <v>195080928.77076891</v>
          </cell>
          <cell r="E34">
            <v>11459875.541209595</v>
          </cell>
          <cell r="F34">
            <v>206540804.31197852</v>
          </cell>
        </row>
        <row r="35">
          <cell r="B35">
            <v>210040</v>
          </cell>
          <cell r="C35" t="str">
            <v>Northwest</v>
          </cell>
          <cell r="D35">
            <v>319645333.35248446</v>
          </cell>
          <cell r="E35">
            <v>34701203.439840153</v>
          </cell>
          <cell r="F35">
            <v>354346536.7923246</v>
          </cell>
        </row>
        <row r="36">
          <cell r="B36">
            <v>210043</v>
          </cell>
          <cell r="C36" t="str">
            <v>UM-BWMC</v>
          </cell>
          <cell r="D36">
            <v>574900387.12802494</v>
          </cell>
          <cell r="E36">
            <v>15660629.65477748</v>
          </cell>
          <cell r="F36">
            <v>590561016.78280246</v>
          </cell>
        </row>
        <row r="37">
          <cell r="B37">
            <v>210044</v>
          </cell>
          <cell r="C37" t="str">
            <v>GBMC</v>
          </cell>
          <cell r="D37">
            <v>544833592.45067</v>
          </cell>
          <cell r="E37">
            <v>34316521.926259257</v>
          </cell>
          <cell r="F37">
            <v>579150114.37692928</v>
          </cell>
        </row>
        <row r="38">
          <cell r="B38">
            <v>210045</v>
          </cell>
          <cell r="C38" t="str">
            <v>McCready</v>
          </cell>
          <cell r="D38">
            <v>0</v>
          </cell>
          <cell r="E38">
            <v>0</v>
          </cell>
          <cell r="F38">
            <v>6861618.7997137308</v>
          </cell>
        </row>
        <row r="39">
          <cell r="B39">
            <v>210048</v>
          </cell>
          <cell r="C39" t="str">
            <v>JH Howard</v>
          </cell>
          <cell r="D39">
            <v>417294432.33013231</v>
          </cell>
          <cell r="E39">
            <v>25203451.938803948</v>
          </cell>
          <cell r="F39">
            <v>442497884.26893628</v>
          </cell>
        </row>
        <row r="40">
          <cell r="B40">
            <v>210049</v>
          </cell>
          <cell r="C40" t="str">
            <v>UM-Upper Chesapeake</v>
          </cell>
          <cell r="D40">
            <v>472504763.07803273</v>
          </cell>
          <cell r="E40">
            <v>15353767.963660024</v>
          </cell>
          <cell r="F40">
            <v>487858531.04169273</v>
          </cell>
        </row>
        <row r="41">
          <cell r="B41">
            <v>210051</v>
          </cell>
          <cell r="C41" t="str">
            <v>Doctors</v>
          </cell>
          <cell r="D41">
            <v>329734664.00191063</v>
          </cell>
          <cell r="E41">
            <v>17524495.214927819</v>
          </cell>
          <cell r="F41">
            <v>347259159.21683842</v>
          </cell>
        </row>
        <row r="42">
          <cell r="B42">
            <v>210055</v>
          </cell>
          <cell r="C42" t="str">
            <v>UM-Laurel</v>
          </cell>
          <cell r="D42">
            <v>45510861.041330181</v>
          </cell>
          <cell r="E42">
            <v>1814434.6953989815</v>
          </cell>
          <cell r="F42">
            <v>47325295.73672916</v>
          </cell>
        </row>
        <row r="43">
          <cell r="B43">
            <v>210060</v>
          </cell>
          <cell r="C43" t="str">
            <v>Ft Washington</v>
          </cell>
          <cell r="D43">
            <v>71149512.432228699</v>
          </cell>
          <cell r="E43">
            <v>4634421.0020847647</v>
          </cell>
          <cell r="F43">
            <v>75783933.434313461</v>
          </cell>
        </row>
        <row r="44">
          <cell r="B44">
            <v>210061</v>
          </cell>
          <cell r="C44" t="str">
            <v>Atlantic General</v>
          </cell>
          <cell r="D44">
            <v>144144502.84739232</v>
          </cell>
          <cell r="E44">
            <v>7407549.9385029515</v>
          </cell>
          <cell r="F44">
            <v>151552052.78589526</v>
          </cell>
        </row>
        <row r="45">
          <cell r="B45">
            <v>210062</v>
          </cell>
          <cell r="C45" t="str">
            <v>MedStar Southern MD</v>
          </cell>
          <cell r="D45">
            <v>362924176.61701566</v>
          </cell>
          <cell r="E45">
            <v>24828441.480071336</v>
          </cell>
          <cell r="F45">
            <v>387752618.09708703</v>
          </cell>
        </row>
        <row r="46">
          <cell r="B46">
            <v>210063</v>
          </cell>
          <cell r="C46" t="str">
            <v>UM-St Joe</v>
          </cell>
          <cell r="D46">
            <v>516326517.57348055</v>
          </cell>
          <cell r="E46">
            <v>29794249.787082214</v>
          </cell>
          <cell r="F46">
            <v>546120767.3605628</v>
          </cell>
        </row>
        <row r="47">
          <cell r="B47">
            <v>210065</v>
          </cell>
          <cell r="C47" t="str">
            <v>HC Germantown</v>
          </cell>
          <cell r="D47">
            <v>193084815.22984424</v>
          </cell>
          <cell r="E47">
            <v>11138259.393902799</v>
          </cell>
          <cell r="F47">
            <v>204223074.62374705</v>
          </cell>
        </row>
        <row r="48">
          <cell r="B48">
            <v>210087</v>
          </cell>
          <cell r="C48" t="str">
            <v>Germantown ED</v>
          </cell>
          <cell r="D48">
            <v>19502397.367158514</v>
          </cell>
          <cell r="E48">
            <v>151552.30069730247</v>
          </cell>
          <cell r="F48">
            <v>19653949.667855818</v>
          </cell>
        </row>
        <row r="49">
          <cell r="B49">
            <v>210088</v>
          </cell>
          <cell r="C49" t="str">
            <v>UM-Queen Anne's ED</v>
          </cell>
          <cell r="D49">
            <v>9748690.7919871826</v>
          </cell>
          <cell r="E49">
            <v>4879.6560072796983</v>
          </cell>
          <cell r="F49">
            <v>9753570.4479944631</v>
          </cell>
        </row>
        <row r="50">
          <cell r="B50">
            <v>210333</v>
          </cell>
          <cell r="C50" t="str">
            <v>UM-Bowie ED</v>
          </cell>
          <cell r="D50">
            <v>25623814.120434456</v>
          </cell>
          <cell r="E50">
            <v>80741.490079473588</v>
          </cell>
          <cell r="F50">
            <v>25704555.610513929</v>
          </cell>
        </row>
        <row r="51">
          <cell r="B51">
            <v>210058</v>
          </cell>
          <cell r="C51" t="str">
            <v>UMROI</v>
          </cell>
          <cell r="D51">
            <v>156786711.3769823</v>
          </cell>
          <cell r="E51">
            <v>6980582.1584246159</v>
          </cell>
          <cell r="F51">
            <v>163767293.53540692</v>
          </cell>
        </row>
        <row r="52">
          <cell r="B52">
            <v>210056</v>
          </cell>
          <cell r="C52" t="str">
            <v>MedStar Good Sam</v>
          </cell>
          <cell r="D52">
            <v>329122547.79093188</v>
          </cell>
          <cell r="E52">
            <v>13884442.48609703</v>
          </cell>
          <cell r="F52">
            <v>343006990.27702892</v>
          </cell>
        </row>
        <row r="53">
          <cell r="B53">
            <v>210064</v>
          </cell>
          <cell r="C53" t="str">
            <v>Levindale</v>
          </cell>
          <cell r="D53">
            <v>76755510.930023387</v>
          </cell>
          <cell r="E53">
            <v>6485132.3575341925</v>
          </cell>
          <cell r="F53">
            <v>83240643.287557572</v>
          </cell>
        </row>
        <row r="54">
          <cell r="B54">
            <v>210057</v>
          </cell>
          <cell r="C54" t="str">
            <v>Shady Grove</v>
          </cell>
          <cell r="D54">
            <v>553381861.0506773</v>
          </cell>
          <cell r="E54">
            <v>39833333.753704682</v>
          </cell>
          <cell r="F54">
            <v>593215194.80438197</v>
          </cell>
        </row>
        <row r="55">
          <cell r="B55">
            <v>218992</v>
          </cell>
          <cell r="C55" t="str">
            <v>UM-Shock Trauma</v>
          </cell>
          <cell r="D55">
            <v>292276942.44440007</v>
          </cell>
          <cell r="E55">
            <v>10249108.242969347</v>
          </cell>
          <cell r="F55">
            <v>302526050.68736941</v>
          </cell>
        </row>
        <row r="57">
          <cell r="C57" t="str">
            <v>Statewide</v>
          </cell>
          <cell r="D57">
            <v>22812787512.861359</v>
          </cell>
          <cell r="E57">
            <v>1216677263.1965382</v>
          </cell>
          <cell r="F57">
            <v>24029464776.057903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I20"/>
  <sheetViews>
    <sheetView tabSelected="1" zoomScaleNormal="100" workbookViewId="0">
      <selection activeCell="C4" sqref="C4"/>
    </sheetView>
  </sheetViews>
  <sheetFormatPr defaultColWidth="8.85546875" defaultRowHeight="15" x14ac:dyDescent="0.25"/>
  <cols>
    <col min="1" max="1" width="62.7109375" customWidth="1"/>
    <col min="2" max="3" width="19.28515625" customWidth="1"/>
    <col min="4" max="4" width="28.28515625" customWidth="1"/>
    <col min="5" max="5" width="17.28515625" customWidth="1"/>
    <col min="6" max="6" width="11.140625" customWidth="1"/>
    <col min="7" max="7" width="10.85546875" customWidth="1"/>
    <col min="9" max="9" width="9.85546875" customWidth="1"/>
  </cols>
  <sheetData>
    <row r="2" spans="1:9" ht="15.75" x14ac:dyDescent="0.25">
      <c r="A2" s="35" t="s">
        <v>176</v>
      </c>
      <c r="B2" s="35" t="s">
        <v>50</v>
      </c>
      <c r="C2" s="43"/>
    </row>
    <row r="3" spans="1:9" ht="15" customHeight="1" x14ac:dyDescent="0.25">
      <c r="A3" s="111" t="s">
        <v>220</v>
      </c>
      <c r="B3" s="36" t="s">
        <v>51</v>
      </c>
      <c r="C3" s="94">
        <f>'Hospital PAU Savings (NEW) $0'!C53</f>
        <v>22465635668.137383</v>
      </c>
      <c r="D3" s="66"/>
      <c r="F3" s="55"/>
    </row>
    <row r="4" spans="1:9" ht="15" customHeight="1" x14ac:dyDescent="0.25">
      <c r="A4" s="111" t="s">
        <v>221</v>
      </c>
      <c r="B4" s="36" t="s">
        <v>53</v>
      </c>
      <c r="C4" s="140">
        <f xml:space="preserve"> 3.17% + 0.12%</f>
        <v>3.2899999999999999E-2</v>
      </c>
      <c r="D4" s="66"/>
      <c r="H4" s="113"/>
      <c r="I4" s="113"/>
    </row>
    <row r="5" spans="1:9" ht="15" customHeight="1" x14ac:dyDescent="0.25">
      <c r="A5" s="111" t="s">
        <v>222</v>
      </c>
      <c r="B5" s="36" t="s">
        <v>62</v>
      </c>
      <c r="C5" s="41">
        <f>'Statewide PAU Revenue'!F52</f>
        <v>2554637322.2900014</v>
      </c>
      <c r="D5" s="66"/>
    </row>
    <row r="6" spans="1:9" ht="15.75" x14ac:dyDescent="0.25">
      <c r="A6" s="37" t="s">
        <v>64</v>
      </c>
      <c r="B6" s="29" t="s">
        <v>63</v>
      </c>
      <c r="C6" s="38">
        <f>-C4*C5</f>
        <v>-84047567.90334104</v>
      </c>
      <c r="D6" s="67"/>
      <c r="E6" s="4"/>
    </row>
    <row r="7" spans="1:9" ht="15.75" x14ac:dyDescent="0.25">
      <c r="A7" s="37" t="s">
        <v>52</v>
      </c>
      <c r="B7" s="29" t="s">
        <v>65</v>
      </c>
      <c r="C7" s="39">
        <f>C6/C3</f>
        <v>-3.7411613517147986E-3</v>
      </c>
      <c r="D7" s="17"/>
      <c r="E7" s="8"/>
    </row>
    <row r="8" spans="1:9" ht="15" customHeight="1" x14ac:dyDescent="0.25">
      <c r="A8" s="97" t="s">
        <v>196</v>
      </c>
      <c r="B8" s="44" t="s">
        <v>167</v>
      </c>
      <c r="C8" s="72">
        <f>ROUND(C7,4)</f>
        <v>-3.7000000000000002E-3</v>
      </c>
      <c r="D8" s="65"/>
    </row>
    <row r="9" spans="1:9" ht="15.75" x14ac:dyDescent="0.25">
      <c r="A9" s="29" t="s">
        <v>183</v>
      </c>
      <c r="B9" s="29" t="s">
        <v>163</v>
      </c>
      <c r="C9" s="38">
        <f>C8*C3</f>
        <v>-83122851.972108319</v>
      </c>
      <c r="D9" s="5" t="s">
        <v>223</v>
      </c>
      <c r="E9" s="64"/>
    </row>
    <row r="10" spans="1:9" ht="15.75" x14ac:dyDescent="0.25">
      <c r="A10" s="37" t="s">
        <v>54</v>
      </c>
      <c r="B10" s="29" t="s">
        <v>164</v>
      </c>
      <c r="C10" s="73">
        <f>'Statewide PAU Revenue'!I52</f>
        <v>0.11078135828940035</v>
      </c>
    </row>
    <row r="11" spans="1:9" ht="15.75" x14ac:dyDescent="0.25">
      <c r="A11" s="37" t="s">
        <v>56</v>
      </c>
      <c r="B11" s="29" t="s">
        <v>165</v>
      </c>
      <c r="C11" s="40">
        <f>C3*C10</f>
        <v>2488773634.1510592</v>
      </c>
      <c r="D11" s="5"/>
    </row>
    <row r="12" spans="1:9" ht="15.75" x14ac:dyDescent="0.25">
      <c r="A12" s="44" t="s">
        <v>197</v>
      </c>
      <c r="B12" s="44" t="s">
        <v>166</v>
      </c>
      <c r="C12" s="74">
        <f>C9/C11</f>
        <v>-3.3399121089798187E-2</v>
      </c>
      <c r="D12" s="45"/>
    </row>
    <row r="13" spans="1:9" ht="15.75" x14ac:dyDescent="0.25">
      <c r="A13" s="42"/>
      <c r="B13" s="45"/>
      <c r="C13" s="45"/>
      <c r="D13" s="45"/>
    </row>
    <row r="14" spans="1:9" ht="15.75" x14ac:dyDescent="0.25">
      <c r="A14" s="42"/>
      <c r="B14" s="45"/>
      <c r="C14" s="45"/>
      <c r="D14" s="45"/>
    </row>
    <row r="15" spans="1:9" ht="31.5" x14ac:dyDescent="0.25">
      <c r="A15" s="98" t="s">
        <v>177</v>
      </c>
      <c r="B15" s="98" t="s">
        <v>200</v>
      </c>
      <c r="C15" s="98" t="s">
        <v>195</v>
      </c>
      <c r="D15" s="98" t="s">
        <v>175</v>
      </c>
      <c r="E15" s="98" t="s">
        <v>174</v>
      </c>
    </row>
    <row r="16" spans="1:9" ht="15.75" x14ac:dyDescent="0.25">
      <c r="A16" s="31" t="s">
        <v>184</v>
      </c>
      <c r="B16" s="38">
        <f>'Statewide PAU Revenue'!G52</f>
        <v>1091886524.9500003</v>
      </c>
      <c r="C16" s="76">
        <f>B16/B18</f>
        <v>0.42741351792794718</v>
      </c>
      <c r="D16" s="70">
        <f>C16*C8</f>
        <v>-1.5814300163334047E-3</v>
      </c>
      <c r="E16" s="38">
        <f>C16*C9</f>
        <v>-35527830.581602819</v>
      </c>
    </row>
    <row r="17" spans="1:5" ht="15.75" x14ac:dyDescent="0.25">
      <c r="A17" s="31" t="s">
        <v>173</v>
      </c>
      <c r="B17" s="38">
        <f>'Statewide PAU Revenue'!E52</f>
        <v>1462750797.3400006</v>
      </c>
      <c r="C17" s="76">
        <f>B17/B18</f>
        <v>0.57258648207205287</v>
      </c>
      <c r="D17" s="70">
        <f>C17*C8</f>
        <v>-2.1185699836665959E-3</v>
      </c>
      <c r="E17" s="38">
        <f>C17*C9</f>
        <v>-47595021.390505508</v>
      </c>
    </row>
    <row r="18" spans="1:5" ht="15.75" x14ac:dyDescent="0.25">
      <c r="A18" s="31" t="s">
        <v>66</v>
      </c>
      <c r="B18" s="38">
        <f>SUM(B16:B17)</f>
        <v>2554637322.2900009</v>
      </c>
      <c r="C18" s="76">
        <f>SUM(C16:C17)</f>
        <v>1</v>
      </c>
      <c r="D18" s="76">
        <f>SUM(D16:D17)</f>
        <v>-3.7000000000000006E-3</v>
      </c>
      <c r="E18" s="38">
        <f>SUM(E16:E17)</f>
        <v>-83122851.972108334</v>
      </c>
    </row>
    <row r="20" spans="1:5" x14ac:dyDescent="0.25">
      <c r="A20" s="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E56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defaultColWidth="9.140625" defaultRowHeight="15" x14ac:dyDescent="0.25"/>
  <cols>
    <col min="1" max="1" width="13" customWidth="1"/>
    <col min="2" max="2" width="23" customWidth="1"/>
    <col min="3" max="3" width="20" customWidth="1"/>
    <col min="4" max="4" width="12.140625" customWidth="1"/>
    <col min="5" max="5" width="21.140625" customWidth="1"/>
    <col min="6" max="6" width="18" style="115" bestFit="1" customWidth="1"/>
    <col min="7" max="7" width="18" customWidth="1"/>
    <col min="8" max="8" width="16.28515625" bestFit="1" customWidth="1"/>
    <col min="10" max="10" width="10.5703125" customWidth="1"/>
    <col min="12" max="13" width="20.42578125" bestFit="1" customWidth="1"/>
    <col min="14" max="14" width="12.5703125" bestFit="1" customWidth="1"/>
  </cols>
  <sheetData>
    <row r="1" spans="1:14" x14ac:dyDescent="0.25">
      <c r="A1" t="s">
        <v>224</v>
      </c>
    </row>
    <row r="2" spans="1:14" ht="30" x14ac:dyDescent="0.25">
      <c r="A2" s="99" t="s">
        <v>130</v>
      </c>
      <c r="B2" s="99" t="s">
        <v>58</v>
      </c>
      <c r="C2" s="99" t="s">
        <v>153</v>
      </c>
      <c r="D2" s="99" t="s">
        <v>155</v>
      </c>
      <c r="E2" s="99" t="s">
        <v>154</v>
      </c>
      <c r="F2" s="116" t="s">
        <v>128</v>
      </c>
      <c r="G2" s="99" t="s">
        <v>157</v>
      </c>
      <c r="H2" s="99" t="s">
        <v>129</v>
      </c>
      <c r="I2" s="101" t="s">
        <v>1</v>
      </c>
      <c r="J2" s="101" t="s">
        <v>169</v>
      </c>
      <c r="K2" s="101" t="s">
        <v>170</v>
      </c>
      <c r="L2" s="101" t="s">
        <v>178</v>
      </c>
      <c r="M2" s="101" t="s">
        <v>179</v>
      </c>
    </row>
    <row r="3" spans="1:14" x14ac:dyDescent="0.25">
      <c r="A3" s="62">
        <v>210001</v>
      </c>
      <c r="B3" s="62" t="s">
        <v>67</v>
      </c>
      <c r="C3" s="75">
        <f>IFERROR(VLOOKUP(A3,'[3]Summary - All Payers'!$A$7:$X$50,17,FALSE),0)</f>
        <v>32133699.279999901</v>
      </c>
      <c r="D3" s="75">
        <f>IFERROR(VLOOKUP(A3,'[3]Summary - All Payers'!$A$7:$X$50,18,FALSE),0)</f>
        <v>305283.92</v>
      </c>
      <c r="E3" s="75">
        <f>IFERROR(VLOOKUP(A3,'[3]Summary - All Payers'!$A$7:$X$50,16,FALSE),0)</f>
        <v>41536134.75</v>
      </c>
      <c r="F3" s="75">
        <f>IFERROR(VLOOKUP(A3,'[3]Summary - All Payers'!$A$7:$X$50,19,FALSE),0)</f>
        <v>73975117.949999899</v>
      </c>
      <c r="G3" s="94">
        <f>SUM(C3:D3)</f>
        <v>32438983.199999902</v>
      </c>
      <c r="H3" s="75">
        <f>IFERROR(VLOOKUP(A3,'[3]Summary - All Payers'!$A$7:$X$50,20,FALSE),0)</f>
        <v>572114011.48999798</v>
      </c>
      <c r="I3" s="105"/>
      <c r="J3" s="105"/>
      <c r="K3" s="105"/>
      <c r="L3" s="106"/>
      <c r="M3" s="106"/>
      <c r="N3" s="134"/>
    </row>
    <row r="4" spans="1:14" x14ac:dyDescent="0.25">
      <c r="A4" s="62">
        <v>210002</v>
      </c>
      <c r="B4" s="62" t="s">
        <v>60</v>
      </c>
      <c r="C4" s="75">
        <f>IFERROR(VLOOKUP(A4,'[3]Summary - All Payers'!$A$7:$X$50,17,FALSE),0)</f>
        <v>41719061.700000003</v>
      </c>
      <c r="D4" s="75">
        <f>IFERROR(VLOOKUP(A4,'[3]Summary - All Payers'!$A$7:$X$50,18,FALSE),0)</f>
        <v>1292399.1200000001</v>
      </c>
      <c r="E4" s="75">
        <f>IFERROR(VLOOKUP(A4,'[3]Summary - All Payers'!$A$7:$X$50,16,FALSE),0)</f>
        <v>112187689.87</v>
      </c>
      <c r="F4" s="75">
        <f>IFERROR(VLOOKUP(A4,'[3]Summary - All Payers'!$A$7:$X$50,19,FALSE),0)</f>
        <v>155199150.69</v>
      </c>
      <c r="G4" s="94">
        <f t="shared" ref="G4:G50" si="0">SUM(C4:D4)</f>
        <v>43011460.82</v>
      </c>
      <c r="H4" s="75">
        <f>IFERROR(VLOOKUP(A4,'[3]Summary - All Payers'!$A$7:$X$50,20,FALSE),0)</f>
        <v>2354723917.6700201</v>
      </c>
      <c r="I4" s="105"/>
      <c r="J4" s="105"/>
      <c r="K4" s="105"/>
      <c r="L4" s="106"/>
      <c r="M4" s="106"/>
    </row>
    <row r="5" spans="1:14" x14ac:dyDescent="0.25">
      <c r="A5" s="62">
        <v>210003</v>
      </c>
      <c r="B5" s="62" t="s">
        <v>131</v>
      </c>
      <c r="C5" s="75">
        <f>IFERROR(VLOOKUP(A5,'[3]Summary - All Payers'!$A$7:$X$50,17,FALSE),0)</f>
        <v>17679145.140000001</v>
      </c>
      <c r="D5" s="75" t="str">
        <f>IFERROR(VLOOKUP(A5,'[3]Summary - All Payers'!$A$7:$X$50,18,FALSE),0)</f>
        <v xml:space="preserve">                        </v>
      </c>
      <c r="E5" s="75">
        <f>IFERROR(VLOOKUP(A5,'[3]Summary - All Payers'!$A$7:$X$50,16,FALSE),0)</f>
        <v>33697063.149999999</v>
      </c>
      <c r="F5" s="75">
        <f>IFERROR(VLOOKUP(A5,'[3]Summary - All Payers'!$A$7:$X$50,19,FALSE),0)</f>
        <v>51376208.289999999</v>
      </c>
      <c r="G5" s="94">
        <f t="shared" si="0"/>
        <v>17679145.140000001</v>
      </c>
      <c r="H5" s="75">
        <f>IFERROR(VLOOKUP(A5,'[3]Summary - All Payers'!$A$7:$X$50,20,FALSE),0)</f>
        <v>507775301.70999902</v>
      </c>
      <c r="I5" s="105"/>
      <c r="J5" s="105"/>
      <c r="K5" s="105"/>
      <c r="L5" s="106"/>
      <c r="M5" s="106"/>
    </row>
    <row r="6" spans="1:14" x14ac:dyDescent="0.25">
      <c r="A6" s="62">
        <v>210004</v>
      </c>
      <c r="B6" s="62" t="s">
        <v>68</v>
      </c>
      <c r="C6" s="75">
        <f>IFERROR(VLOOKUP(A6,'[3]Summary - All Payers'!$A$7:$X$50,17,FALSE),0)</f>
        <v>31563293.969999999</v>
      </c>
      <c r="D6" s="75">
        <f>IFERROR(VLOOKUP(A6,'[3]Summary - All Payers'!$A$7:$X$50,18,FALSE),0)</f>
        <v>68339.679999999993</v>
      </c>
      <c r="E6" s="75">
        <f>IFERROR(VLOOKUP(A6,'[3]Summary - All Payers'!$A$7:$X$50,16,FALSE),0)</f>
        <v>44304162.420000099</v>
      </c>
      <c r="F6" s="75">
        <f>IFERROR(VLOOKUP(A6,'[3]Summary - All Payers'!$A$7:$X$50,19,FALSE),0)</f>
        <v>75935796.069999993</v>
      </c>
      <c r="G6" s="94">
        <f t="shared" si="0"/>
        <v>31631633.649999999</v>
      </c>
      <c r="H6" s="75">
        <f>IFERROR(VLOOKUP(A6,'[3]Summary - All Payers'!$A$7:$X$50,20,FALSE),0)</f>
        <v>652706641.83000898</v>
      </c>
      <c r="I6" s="105"/>
      <c r="J6" s="105"/>
      <c r="K6" s="105"/>
      <c r="L6" s="106"/>
      <c r="M6" s="106"/>
    </row>
    <row r="7" spans="1:14" x14ac:dyDescent="0.25">
      <c r="A7" s="62">
        <v>210005</v>
      </c>
      <c r="B7" s="62" t="s">
        <v>69</v>
      </c>
      <c r="C7" s="75">
        <f>IFERROR(VLOOKUP(A7,'[3]Summary - All Payers'!$A$7:$X$50,17,FALSE),0)</f>
        <v>30037233.190000098</v>
      </c>
      <c r="D7" s="75">
        <f>IFERROR(VLOOKUP(A7,'[3]Summary - All Payers'!$A$7:$X$50,18,FALSE),0)</f>
        <v>72827.33</v>
      </c>
      <c r="E7" s="75">
        <f>IFERROR(VLOOKUP(A7,'[3]Summary - All Payers'!$A$7:$X$50,16,FALSE),0)</f>
        <v>35631098.130000003</v>
      </c>
      <c r="F7" s="75">
        <f>IFERROR(VLOOKUP(A7,'[3]Summary - All Payers'!$A$7:$X$50,19,FALSE),0)</f>
        <v>65741158.650000103</v>
      </c>
      <c r="G7" s="94">
        <f t="shared" si="0"/>
        <v>30110060.520000096</v>
      </c>
      <c r="H7" s="75">
        <f>IFERROR(VLOOKUP(A7,'[3]Summary - All Payers'!$A$7:$X$50,20,FALSE),0)</f>
        <v>486537377.479976</v>
      </c>
      <c r="I7" s="105"/>
      <c r="J7" s="105"/>
      <c r="K7" s="105"/>
      <c r="L7" s="106"/>
      <c r="M7" s="106"/>
    </row>
    <row r="8" spans="1:14" x14ac:dyDescent="0.25">
      <c r="A8" s="62">
        <v>210006</v>
      </c>
      <c r="B8" s="62" t="s">
        <v>70</v>
      </c>
      <c r="C8" s="75">
        <f>IFERROR(VLOOKUP(A8,'[3]Summary - All Payers'!$A$7:$X$50,17,FALSE),0)</f>
        <v>0</v>
      </c>
      <c r="D8" s="75">
        <f>IFERROR(VLOOKUP(A8,'[3]Summary - All Payers'!$A$7:$X$50,18,FALSE),0)</f>
        <v>0</v>
      </c>
      <c r="E8" s="75">
        <f>IFERROR(VLOOKUP(A8,'[3]Summary - All Payers'!$A$7:$X$50,16,FALSE),0)</f>
        <v>0</v>
      </c>
      <c r="F8" s="75">
        <f>IFERROR(VLOOKUP(A8,'[3]Summary - All Payers'!$A$7:$X$50,19,FALSE),0)</f>
        <v>0</v>
      </c>
      <c r="G8" s="94">
        <f t="shared" si="0"/>
        <v>0</v>
      </c>
      <c r="H8" s="75">
        <f>IFERROR(VLOOKUP(A8,'[3]Summary - All Payers'!$A$7:$X$50,20,FALSE),0)</f>
        <v>0</v>
      </c>
      <c r="I8" s="135"/>
      <c r="J8" s="135"/>
      <c r="K8" s="135"/>
    </row>
    <row r="9" spans="1:14" x14ac:dyDescent="0.25">
      <c r="A9" s="62">
        <v>210008</v>
      </c>
      <c r="B9" s="62" t="s">
        <v>71</v>
      </c>
      <c r="C9" s="75">
        <f>IFERROR(VLOOKUP(A9,'[3]Summary - All Payers'!$A$7:$X$50,17,FALSE),0)</f>
        <v>18809243</v>
      </c>
      <c r="D9" s="75">
        <f>IFERROR(VLOOKUP(A9,'[3]Summary - All Payers'!$A$7:$X$50,18,FALSE),0)</f>
        <v>12273.17</v>
      </c>
      <c r="E9" s="75">
        <f>IFERROR(VLOOKUP(A9,'[3]Summary - All Payers'!$A$7:$X$50,16,FALSE),0)</f>
        <v>23241657.800000001</v>
      </c>
      <c r="F9" s="75">
        <f>IFERROR(VLOOKUP(A9,'[3]Summary - All Payers'!$A$7:$X$50,19,FALSE),0)</f>
        <v>42063173.969999999</v>
      </c>
      <c r="G9" s="94">
        <f t="shared" si="0"/>
        <v>18821516.170000002</v>
      </c>
      <c r="H9" s="75">
        <f>IFERROR(VLOOKUP(A9,'[3]Summary - All Payers'!$A$7:$X$50,20,FALSE),0)</f>
        <v>743825252.63044298</v>
      </c>
      <c r="I9" s="105"/>
      <c r="J9" s="105"/>
      <c r="K9" s="105"/>
      <c r="L9" s="106"/>
      <c r="M9" s="106"/>
    </row>
    <row r="10" spans="1:14" x14ac:dyDescent="0.25">
      <c r="A10" s="62">
        <v>210009</v>
      </c>
      <c r="B10" s="62" t="s">
        <v>72</v>
      </c>
      <c r="C10" s="75">
        <f>IFERROR(VLOOKUP(A10,'[3]Summary - All Payers'!$A$7:$X$50,17,FALSE),0)</f>
        <v>80575808.200000003</v>
      </c>
      <c r="D10" s="75">
        <f>IFERROR(VLOOKUP(A10,'[3]Summary - All Payers'!$A$7:$X$50,18,FALSE),0)</f>
        <v>2860698.45</v>
      </c>
      <c r="E10" s="75">
        <f>IFERROR(VLOOKUP(A10,'[3]Summary - All Payers'!$A$7:$X$50,16,FALSE),0)</f>
        <v>210792272.97</v>
      </c>
      <c r="F10" s="75">
        <f>IFERROR(VLOOKUP(A10,'[3]Summary - All Payers'!$A$7:$X$50,19,FALSE),0)</f>
        <v>294228779.62</v>
      </c>
      <c r="G10" s="94">
        <f t="shared" si="0"/>
        <v>83436506.650000006</v>
      </c>
      <c r="H10" s="75">
        <f>IFERROR(VLOOKUP(A10,'[3]Summary - All Payers'!$A$7:$X$50,20,FALSE),0)</f>
        <v>3427201866.2689199</v>
      </c>
      <c r="I10" s="105"/>
      <c r="J10" s="105"/>
      <c r="K10" s="105"/>
      <c r="L10" s="106"/>
      <c r="M10" s="106"/>
    </row>
    <row r="11" spans="1:14" x14ac:dyDescent="0.25">
      <c r="A11" s="62">
        <v>210010</v>
      </c>
      <c r="B11" s="62" t="s">
        <v>73</v>
      </c>
      <c r="C11" s="75">
        <f>IFERROR(VLOOKUP(A11,'[3]Summary - All Payers'!$A$7:$X$50,17,FALSE),0)</f>
        <v>0</v>
      </c>
      <c r="D11" s="75">
        <f>IFERROR(VLOOKUP(A11,'[3]Summary - All Payers'!$A$7:$X$50,18,FALSE),0)</f>
        <v>0</v>
      </c>
      <c r="E11" s="75">
        <f>IFERROR(VLOOKUP(A11,'[3]Summary - All Payers'!$A$7:$X$50,16,FALSE),0)</f>
        <v>0</v>
      </c>
      <c r="F11" s="75">
        <f>IFERROR(VLOOKUP(A11,'[3]Summary - All Payers'!$A$7:$X$50,19,FALSE),0)</f>
        <v>0</v>
      </c>
      <c r="G11" s="94">
        <f t="shared" si="0"/>
        <v>0</v>
      </c>
      <c r="H11" s="75">
        <f>IFERROR(VLOOKUP(A11,'[3]Summary - All Payers'!$A$7:$X$50,20,FALSE),0)</f>
        <v>0</v>
      </c>
      <c r="I11" s="135"/>
      <c r="J11" s="135"/>
      <c r="K11" s="135"/>
    </row>
    <row r="12" spans="1:14" x14ac:dyDescent="0.25">
      <c r="A12" s="62">
        <v>210011</v>
      </c>
      <c r="B12" s="62" t="s">
        <v>132</v>
      </c>
      <c r="C12" s="75">
        <f>IFERROR(VLOOKUP(A12,'[3]Summary - All Payers'!$A$7:$X$50,17,FALSE),0)</f>
        <v>23670395.420000002</v>
      </c>
      <c r="D12" s="75">
        <f>IFERROR(VLOOKUP(A12,'[3]Summary - All Payers'!$A$7:$X$50,18,FALSE),0)</f>
        <v>467862.06</v>
      </c>
      <c r="E12" s="75">
        <f>IFERROR(VLOOKUP(A12,'[3]Summary - All Payers'!$A$7:$X$50,16,FALSE),0)</f>
        <v>43771976.780000098</v>
      </c>
      <c r="F12" s="75">
        <f>IFERROR(VLOOKUP(A12,'[3]Summary - All Payers'!$A$7:$X$50,19,FALSE),0)</f>
        <v>67910234.260000005</v>
      </c>
      <c r="G12" s="94">
        <f t="shared" si="0"/>
        <v>24138257.48</v>
      </c>
      <c r="H12" s="75">
        <f>IFERROR(VLOOKUP(A12,'[3]Summary - All Payers'!$A$7:$X$50,20,FALSE),0)</f>
        <v>554539128.08001804</v>
      </c>
      <c r="I12" s="105"/>
      <c r="J12" s="105"/>
      <c r="K12" s="105"/>
      <c r="L12" s="106"/>
      <c r="M12" s="106"/>
    </row>
    <row r="13" spans="1:14" x14ac:dyDescent="0.25">
      <c r="A13" s="62">
        <v>210012</v>
      </c>
      <c r="B13" s="62" t="s">
        <v>75</v>
      </c>
      <c r="C13" s="75">
        <f>IFERROR(VLOOKUP(A13,'[3]Summary - All Payers'!$A$7:$X$50,17,FALSE),0)</f>
        <v>40153380.090000004</v>
      </c>
      <c r="D13" s="75">
        <f>IFERROR(VLOOKUP(A13,'[3]Summary - All Payers'!$A$7:$X$50,18,FALSE),0)</f>
        <v>995177.200000001</v>
      </c>
      <c r="E13" s="75">
        <f>IFERROR(VLOOKUP(A13,'[3]Summary - All Payers'!$A$7:$X$50,16,FALSE),0)</f>
        <v>66009183.820000097</v>
      </c>
      <c r="F13" s="75">
        <f>IFERROR(VLOOKUP(A13,'[3]Summary - All Payers'!$A$7:$X$50,19,FALSE),0)</f>
        <v>107157741.11</v>
      </c>
      <c r="G13" s="94">
        <f t="shared" si="0"/>
        <v>41148557.290000007</v>
      </c>
      <c r="H13" s="75">
        <f>IFERROR(VLOOKUP(A13,'[3]Summary - All Payers'!$A$7:$X$50,20,FALSE),0)</f>
        <v>1031093393.16</v>
      </c>
      <c r="I13" s="105"/>
      <c r="J13" s="105"/>
      <c r="K13" s="105"/>
      <c r="L13" s="106"/>
      <c r="M13" s="106"/>
    </row>
    <row r="14" spans="1:14" x14ac:dyDescent="0.25">
      <c r="A14" s="62">
        <v>210013</v>
      </c>
      <c r="B14" s="62" t="s">
        <v>76</v>
      </c>
      <c r="C14" s="75">
        <f>IFERROR(VLOOKUP(A14,'[3]Summary - All Payers'!$A$7:$X$50,17,FALSE),0)</f>
        <v>0</v>
      </c>
      <c r="D14" s="75">
        <f>IFERROR(VLOOKUP(A14,'[3]Summary - All Payers'!$A$7:$X$50,18,FALSE),0)</f>
        <v>0</v>
      </c>
      <c r="E14" s="75">
        <f>IFERROR(VLOOKUP(A14,'[3]Summary - All Payers'!$A$7:$X$50,16,FALSE),0)</f>
        <v>0</v>
      </c>
      <c r="F14" s="75">
        <f>IFERROR(VLOOKUP(A14,'[3]Summary - All Payers'!$A$7:$X$50,19,FALSE),0)</f>
        <v>0</v>
      </c>
      <c r="G14" s="94">
        <f t="shared" si="0"/>
        <v>0</v>
      </c>
      <c r="H14" s="75">
        <f>IFERROR(VLOOKUP(A14,'[3]Summary - All Payers'!$A$7:$X$50,20,FALSE),0)</f>
        <v>0</v>
      </c>
      <c r="I14" s="135"/>
      <c r="J14" s="135"/>
      <c r="K14" s="135"/>
    </row>
    <row r="15" spans="1:14" x14ac:dyDescent="0.25">
      <c r="A15" s="62">
        <v>210015</v>
      </c>
      <c r="B15" s="62" t="s">
        <v>133</v>
      </c>
      <c r="C15" s="75">
        <f>IFERROR(VLOOKUP(A15,'[3]Summary - All Payers'!$A$7:$X$50,17,FALSE),0)</f>
        <v>47976163.390000001</v>
      </c>
      <c r="D15" s="75">
        <f>IFERROR(VLOOKUP(A15,'[3]Summary - All Payers'!$A$7:$X$50,18,FALSE),0)</f>
        <v>13598.52</v>
      </c>
      <c r="E15" s="75">
        <f>IFERROR(VLOOKUP(A15,'[3]Summary - All Payers'!$A$7:$X$50,16,FALSE),0)</f>
        <v>50019524.579999998</v>
      </c>
      <c r="F15" s="75">
        <f>IFERROR(VLOOKUP(A15,'[3]Summary - All Payers'!$A$7:$X$50,19,FALSE),0)</f>
        <v>98009286.490000099</v>
      </c>
      <c r="G15" s="94">
        <f t="shared" si="0"/>
        <v>47989761.910000004</v>
      </c>
      <c r="H15" s="75">
        <f>IFERROR(VLOOKUP(A15,'[3]Summary - All Payers'!$A$7:$X$50,20,FALSE),0)</f>
        <v>769006020.52999496</v>
      </c>
      <c r="I15" s="105"/>
      <c r="J15" s="105"/>
      <c r="K15" s="105"/>
      <c r="L15" s="106"/>
      <c r="M15" s="106"/>
    </row>
    <row r="16" spans="1:14" x14ac:dyDescent="0.25">
      <c r="A16" s="62">
        <v>210016</v>
      </c>
      <c r="B16" s="62" t="s">
        <v>134</v>
      </c>
      <c r="C16" s="75">
        <f>IFERROR(VLOOKUP(A16,'[3]Summary - All Payers'!$A$7:$X$50,17,FALSE),0)</f>
        <v>34042423.18</v>
      </c>
      <c r="D16" s="75" t="str">
        <f>IFERROR(VLOOKUP(A16,'[3]Summary - All Payers'!$A$7:$X$50,18,FALSE),0)</f>
        <v xml:space="preserve">                        </v>
      </c>
      <c r="E16" s="75">
        <f>IFERROR(VLOOKUP(A16,'[3]Summary - All Payers'!$A$7:$X$50,16,FALSE),0)</f>
        <v>33205921.400000099</v>
      </c>
      <c r="F16" s="75">
        <f>IFERROR(VLOOKUP(A16,'[3]Summary - All Payers'!$A$7:$X$50,19,FALSE),0)</f>
        <v>67248344.579999894</v>
      </c>
      <c r="G16" s="94">
        <f t="shared" si="0"/>
        <v>34042423.18</v>
      </c>
      <c r="H16" s="75">
        <f>IFERROR(VLOOKUP(A16,'[3]Summary - All Payers'!$A$7:$X$50,20,FALSE),0)</f>
        <v>449429867.01000702</v>
      </c>
      <c r="I16" s="105"/>
      <c r="J16" s="105"/>
      <c r="K16" s="105"/>
      <c r="L16" s="106"/>
      <c r="M16" s="106"/>
    </row>
    <row r="17" spans="1:13" x14ac:dyDescent="0.25">
      <c r="A17" s="62">
        <v>210017</v>
      </c>
      <c r="B17" s="62" t="s">
        <v>79</v>
      </c>
      <c r="C17" s="75">
        <f>IFERROR(VLOOKUP(A17,'[3]Summary - All Payers'!$A$7:$X$50,17,FALSE),0)</f>
        <v>4494145.1100000003</v>
      </c>
      <c r="D17" s="75" t="str">
        <f>IFERROR(VLOOKUP(A17,'[3]Summary - All Payers'!$A$7:$X$50,18,FALSE),0)</f>
        <v xml:space="preserve">                        </v>
      </c>
      <c r="E17" s="75">
        <f>IFERROR(VLOOKUP(A17,'[3]Summary - All Payers'!$A$7:$X$50,16,FALSE),0)</f>
        <v>2175850.73</v>
      </c>
      <c r="F17" s="75">
        <f>IFERROR(VLOOKUP(A17,'[3]Summary - All Payers'!$A$7:$X$50,19,FALSE),0)</f>
        <v>6669995.8399999999</v>
      </c>
      <c r="G17" s="94">
        <f t="shared" si="0"/>
        <v>4494145.1100000003</v>
      </c>
      <c r="H17" s="75">
        <f>IFERROR(VLOOKUP(A17,'[3]Summary - All Payers'!$A$7:$X$50,20,FALSE),0)</f>
        <v>103281723.529998</v>
      </c>
      <c r="I17" s="105"/>
      <c r="J17" s="105"/>
      <c r="K17" s="105"/>
      <c r="L17" s="106"/>
      <c r="M17" s="106"/>
    </row>
    <row r="18" spans="1:13" x14ac:dyDescent="0.25">
      <c r="A18" s="62">
        <v>210018</v>
      </c>
      <c r="B18" s="62" t="s">
        <v>135</v>
      </c>
      <c r="C18" s="75">
        <f>IFERROR(VLOOKUP(A18,'[3]Summary - All Payers'!$A$7:$X$50,17,FALSE),0)</f>
        <v>11105041.699999999</v>
      </c>
      <c r="D18" s="75">
        <f>IFERROR(VLOOKUP(A18,'[3]Summary - All Payers'!$A$7:$X$50,18,FALSE),0)</f>
        <v>24708.47</v>
      </c>
      <c r="E18" s="75">
        <f>IFERROR(VLOOKUP(A18,'[3]Summary - All Payers'!$A$7:$X$50,16,FALSE),0)</f>
        <v>13977671.34</v>
      </c>
      <c r="F18" s="75">
        <f>IFERROR(VLOOKUP(A18,'[3]Summary - All Payers'!$A$7:$X$50,19,FALSE),0)</f>
        <v>25107421.510000002</v>
      </c>
      <c r="G18" s="94">
        <f t="shared" si="0"/>
        <v>11129750.17</v>
      </c>
      <c r="H18" s="75">
        <f>IFERROR(VLOOKUP(A18,'[3]Summary - All Payers'!$A$7:$X$50,20,FALSE),0)</f>
        <v>250059452.11000499</v>
      </c>
      <c r="I18" s="105"/>
      <c r="J18" s="105"/>
      <c r="K18" s="105"/>
      <c r="L18" s="106"/>
      <c r="M18" s="106"/>
    </row>
    <row r="19" spans="1:13" x14ac:dyDescent="0.25">
      <c r="A19" s="62">
        <v>210019</v>
      </c>
      <c r="B19" s="62" t="s">
        <v>136</v>
      </c>
      <c r="C19" s="75">
        <f>IFERROR(VLOOKUP(A19,'[3]Summary - All Payers'!$A$7:$X$50,17,FALSE),0)</f>
        <v>34565658.590000004</v>
      </c>
      <c r="D19" s="75">
        <f>IFERROR(VLOOKUP(A19,'[3]Summary - All Payers'!$A$7:$X$50,18,FALSE),0)</f>
        <v>284037.5</v>
      </c>
      <c r="E19" s="75">
        <f>IFERROR(VLOOKUP(A19,'[3]Summary - All Payers'!$A$7:$X$50,16,FALSE),0)</f>
        <v>37860579.329999998</v>
      </c>
      <c r="F19" s="75">
        <f>IFERROR(VLOOKUP(A19,'[3]Summary - All Payers'!$A$7:$X$50,19,FALSE),0)</f>
        <v>72710275.420000106</v>
      </c>
      <c r="G19" s="94">
        <f t="shared" si="0"/>
        <v>34849696.090000004</v>
      </c>
      <c r="H19" s="75">
        <f>IFERROR(VLOOKUP(A19,'[3]Summary - All Payers'!$A$7:$X$50,20,FALSE),0)</f>
        <v>681425113.03001201</v>
      </c>
      <c r="I19" s="105"/>
      <c r="J19" s="105"/>
      <c r="K19" s="105"/>
      <c r="L19" s="106"/>
      <c r="M19" s="106"/>
    </row>
    <row r="20" spans="1:13" x14ac:dyDescent="0.25">
      <c r="A20" s="62">
        <v>210022</v>
      </c>
      <c r="B20" s="62" t="s">
        <v>81</v>
      </c>
      <c r="C20" s="75">
        <f>IFERROR(VLOOKUP(A20,'[3]Summary - All Payers'!$A$7:$X$50,17,FALSE),0)</f>
        <v>21325727.260000002</v>
      </c>
      <c r="D20" s="75">
        <f>IFERROR(VLOOKUP(A20,'[3]Summary - All Payers'!$A$7:$X$50,18,FALSE),0)</f>
        <v>6959.3</v>
      </c>
      <c r="E20" s="75">
        <f>IFERROR(VLOOKUP(A20,'[3]Summary - All Payers'!$A$7:$X$50,16,FALSE),0)</f>
        <v>37508696.460000001</v>
      </c>
      <c r="F20" s="75">
        <f>IFERROR(VLOOKUP(A20,'[3]Summary - All Payers'!$A$7:$X$50,19,FALSE),0)</f>
        <v>58841383.0200001</v>
      </c>
      <c r="G20" s="94">
        <f t="shared" si="0"/>
        <v>21332686.560000002</v>
      </c>
      <c r="H20" s="75">
        <f>IFERROR(VLOOKUP(A20,'[3]Summary - All Payers'!$A$7:$X$50,20,FALSE),0)</f>
        <v>498678835.79999697</v>
      </c>
      <c r="I20" s="105"/>
      <c r="J20" s="105"/>
      <c r="K20" s="105"/>
      <c r="L20" s="106"/>
      <c r="M20" s="106"/>
    </row>
    <row r="21" spans="1:13" x14ac:dyDescent="0.25">
      <c r="A21" s="62">
        <v>210023</v>
      </c>
      <c r="B21" s="62" t="s">
        <v>137</v>
      </c>
      <c r="C21" s="75">
        <f>IFERROR(VLOOKUP(A21,'[3]Summary - All Payers'!$A$7:$X$50,17,FALSE),0)</f>
        <v>49908793.189999998</v>
      </c>
      <c r="D21" s="75">
        <f>IFERROR(VLOOKUP(A21,'[3]Summary - All Payers'!$A$7:$X$50,18,FALSE),0)</f>
        <v>112206.19</v>
      </c>
      <c r="E21" s="75">
        <f>IFERROR(VLOOKUP(A21,'[3]Summary - All Payers'!$A$7:$X$50,16,FALSE),0)</f>
        <v>53422868.229999997</v>
      </c>
      <c r="F21" s="75">
        <f>IFERROR(VLOOKUP(A21,'[3]Summary - All Payers'!$A$7:$X$50,19,FALSE),0)</f>
        <v>103443867.61</v>
      </c>
      <c r="G21" s="94">
        <f t="shared" si="0"/>
        <v>50020999.379999995</v>
      </c>
      <c r="H21" s="75">
        <f>IFERROR(VLOOKUP(A21,'[3]Summary - All Payers'!$A$7:$X$50,20,FALSE),0)</f>
        <v>838908288.10000896</v>
      </c>
      <c r="I21" s="105"/>
      <c r="J21" s="105"/>
      <c r="K21" s="105"/>
      <c r="L21" s="106"/>
      <c r="M21" s="106"/>
    </row>
    <row r="22" spans="1:13" x14ac:dyDescent="0.25">
      <c r="A22" s="62">
        <v>210024</v>
      </c>
      <c r="B22" s="62" t="s">
        <v>138</v>
      </c>
      <c r="C22" s="75">
        <f>IFERROR(VLOOKUP(A22,'[3]Summary - All Payers'!$A$7:$X$50,17,FALSE),0)</f>
        <v>34589409.409999996</v>
      </c>
      <c r="D22" s="75" t="str">
        <f>IFERROR(VLOOKUP(A22,'[3]Summary - All Payers'!$A$7:$X$50,18,FALSE),0)</f>
        <v xml:space="preserve">                        </v>
      </c>
      <c r="E22" s="75">
        <f>IFERROR(VLOOKUP(A22,'[3]Summary - All Payers'!$A$7:$X$50,16,FALSE),0)</f>
        <v>35573941.82</v>
      </c>
      <c r="F22" s="75">
        <f>IFERROR(VLOOKUP(A22,'[3]Summary - All Payers'!$A$7:$X$50,19,FALSE),0)</f>
        <v>70163351.230000004</v>
      </c>
      <c r="G22" s="94">
        <f t="shared" si="0"/>
        <v>34589409.409999996</v>
      </c>
      <c r="H22" s="75">
        <f>IFERROR(VLOOKUP(A22,'[3]Summary - All Payers'!$A$7:$X$50,20,FALSE),0)</f>
        <v>539787526.39000201</v>
      </c>
      <c r="I22" s="105"/>
      <c r="J22" s="105"/>
      <c r="K22" s="105"/>
      <c r="L22" s="106"/>
      <c r="M22" s="106"/>
    </row>
    <row r="23" spans="1:13" x14ac:dyDescent="0.25">
      <c r="A23" s="62">
        <v>210027</v>
      </c>
      <c r="B23" s="62" t="s">
        <v>139</v>
      </c>
      <c r="C23" s="75">
        <f>IFERROR(VLOOKUP(A23,'[3]Summary - All Payers'!$A$7:$X$50,17,FALSE),0)</f>
        <v>25100560.949999999</v>
      </c>
      <c r="D23" s="75" t="str">
        <f>IFERROR(VLOOKUP(A23,'[3]Summary - All Payers'!$A$7:$X$50,18,FALSE),0)</f>
        <v xml:space="preserve">                        </v>
      </c>
      <c r="E23" s="75">
        <f>IFERROR(VLOOKUP(A23,'[3]Summary - All Payers'!$A$7:$X$50,16,FALSE),0)</f>
        <v>24571124.32</v>
      </c>
      <c r="F23" s="75">
        <f>IFERROR(VLOOKUP(A23,'[3]Summary - All Payers'!$A$7:$X$50,19,FALSE),0)</f>
        <v>49671685.270000003</v>
      </c>
      <c r="G23" s="94">
        <f t="shared" si="0"/>
        <v>25100560.949999999</v>
      </c>
      <c r="H23" s="75">
        <f>IFERROR(VLOOKUP(A23,'[3]Summary - All Payers'!$A$7:$X$50,20,FALSE),0)</f>
        <v>414944235.960033</v>
      </c>
      <c r="I23" s="105"/>
      <c r="J23" s="105"/>
      <c r="K23" s="105"/>
      <c r="L23" s="106"/>
      <c r="M23" s="106"/>
    </row>
    <row r="24" spans="1:13" x14ac:dyDescent="0.25">
      <c r="A24" s="62">
        <v>210028</v>
      </c>
      <c r="B24" s="62" t="s">
        <v>140</v>
      </c>
      <c r="C24" s="75">
        <f>IFERROR(VLOOKUP(A24,'[3]Summary - All Payers'!$A$7:$X$50,17,FALSE),0)</f>
        <v>15136502.76</v>
      </c>
      <c r="D24" s="75">
        <f>IFERROR(VLOOKUP(A24,'[3]Summary - All Payers'!$A$7:$X$50,18,FALSE),0)</f>
        <v>9454.49</v>
      </c>
      <c r="E24" s="75">
        <f>IFERROR(VLOOKUP(A24,'[3]Summary - All Payers'!$A$7:$X$50,16,FALSE),0)</f>
        <v>11958378.98</v>
      </c>
      <c r="F24" s="75">
        <f>IFERROR(VLOOKUP(A24,'[3]Summary - All Payers'!$A$7:$X$50,19,FALSE),0)</f>
        <v>27104336.230000101</v>
      </c>
      <c r="G24" s="94">
        <f t="shared" si="0"/>
        <v>15145957.25</v>
      </c>
      <c r="H24" s="75">
        <f>IFERROR(VLOOKUP(A24,'[3]Summary - All Payers'!$A$7:$X$50,20,FALSE),0)</f>
        <v>269242883.33999902</v>
      </c>
      <c r="I24" s="105"/>
      <c r="J24" s="105"/>
      <c r="K24" s="105"/>
      <c r="L24" s="106"/>
      <c r="M24" s="106"/>
    </row>
    <row r="25" spans="1:13" x14ac:dyDescent="0.25">
      <c r="A25" s="62">
        <v>210029</v>
      </c>
      <c r="B25" s="62" t="s">
        <v>141</v>
      </c>
      <c r="C25" s="75">
        <f>IFERROR(VLOOKUP(A25,'[3]Summary - All Payers'!$A$7:$X$50,17,FALSE),0)</f>
        <v>44315079.859999999</v>
      </c>
      <c r="D25" s="75">
        <f>IFERROR(VLOOKUP(A25,'[3]Summary - All Payers'!$A$7:$X$50,18,FALSE),0)</f>
        <v>82960.52</v>
      </c>
      <c r="E25" s="75">
        <f>IFERROR(VLOOKUP(A25,'[3]Summary - All Payers'!$A$7:$X$50,16,FALSE),0)</f>
        <v>56702485.919999897</v>
      </c>
      <c r="F25" s="75">
        <f>IFERROR(VLOOKUP(A25,'[3]Summary - All Payers'!$A$7:$X$50,19,FALSE),0)</f>
        <v>101100526.3</v>
      </c>
      <c r="G25" s="94">
        <f t="shared" si="0"/>
        <v>44398040.380000003</v>
      </c>
      <c r="H25" s="75">
        <f>IFERROR(VLOOKUP(A25,'[3]Summary - All Payers'!$A$7:$X$50,20,FALSE),0)</f>
        <v>890180026.97017598</v>
      </c>
      <c r="I25" s="105"/>
      <c r="J25" s="105"/>
      <c r="K25" s="105"/>
      <c r="L25" s="106"/>
      <c r="M25" s="106"/>
    </row>
    <row r="26" spans="1:13" x14ac:dyDescent="0.25">
      <c r="A26" s="62">
        <v>210030</v>
      </c>
      <c r="B26" s="62" t="s">
        <v>86</v>
      </c>
      <c r="C26" s="75">
        <f>IFERROR(VLOOKUP(A26,'[3]Summary - All Payers'!$A$7:$X$50,17,FALSE),0)</f>
        <v>3283548.63</v>
      </c>
      <c r="D26" s="75" t="str">
        <f>IFERROR(VLOOKUP(A26,'[3]Summary - All Payers'!$A$7:$X$50,18,FALSE),0)</f>
        <v xml:space="preserve">                        </v>
      </c>
      <c r="E26" s="75">
        <f>IFERROR(VLOOKUP(A26,'[3]Summary - All Payers'!$A$7:$X$50,16,FALSE),0)</f>
        <v>1095412.33</v>
      </c>
      <c r="F26" s="75">
        <f>IFERROR(VLOOKUP(A26,'[3]Summary - All Payers'!$A$7:$X$50,19,FALSE),0)</f>
        <v>4378960.96</v>
      </c>
      <c r="G26" s="94">
        <f t="shared" si="0"/>
        <v>3283548.63</v>
      </c>
      <c r="H26" s="75">
        <f>IFERROR(VLOOKUP(A26,'[3]Summary - All Payers'!$A$7:$X$50,20,FALSE),0)</f>
        <v>58066374.989998899</v>
      </c>
      <c r="I26" s="105"/>
      <c r="J26" s="105"/>
      <c r="K26" s="105"/>
      <c r="L26" s="106"/>
      <c r="M26" s="106"/>
    </row>
    <row r="27" spans="1:13" x14ac:dyDescent="0.25">
      <c r="A27" s="62">
        <v>210032</v>
      </c>
      <c r="B27" s="62" t="s">
        <v>87</v>
      </c>
      <c r="C27" s="75">
        <f>IFERROR(VLOOKUP(A27,'[3]Summary - All Payers'!$A$7:$X$50,17,FALSE),0)</f>
        <v>18719345.219999999</v>
      </c>
      <c r="D27" s="75" t="str">
        <f>IFERROR(VLOOKUP(A27,'[3]Summary - All Payers'!$A$7:$X$50,18,FALSE),0)</f>
        <v xml:space="preserve">                        </v>
      </c>
      <c r="E27" s="75">
        <f>IFERROR(VLOOKUP(A27,'[3]Summary - All Payers'!$A$7:$X$50,16,FALSE),0)</f>
        <v>13079493.550000001</v>
      </c>
      <c r="F27" s="75">
        <f>IFERROR(VLOOKUP(A27,'[3]Summary - All Payers'!$A$7:$X$50,19,FALSE),0)</f>
        <v>31798838.77</v>
      </c>
      <c r="G27" s="94">
        <f t="shared" si="0"/>
        <v>18719345.219999999</v>
      </c>
      <c r="H27" s="75">
        <f>IFERROR(VLOOKUP(A27,'[3]Summary - All Payers'!$A$7:$X$50,20,FALSE),0)</f>
        <v>219493684.58000499</v>
      </c>
      <c r="I27" s="105"/>
      <c r="J27" s="105"/>
      <c r="K27" s="105"/>
      <c r="L27" s="106"/>
      <c r="M27" s="106"/>
    </row>
    <row r="28" spans="1:13" x14ac:dyDescent="0.25">
      <c r="A28" s="62">
        <v>210033</v>
      </c>
      <c r="B28" s="62" t="s">
        <v>88</v>
      </c>
      <c r="C28" s="75">
        <f>IFERROR(VLOOKUP(A28,'[3]Summary - All Payers'!$A$7:$X$50,17,FALSE),0)</f>
        <v>27450184.09</v>
      </c>
      <c r="D28" s="75">
        <f>IFERROR(VLOOKUP(A28,'[3]Summary - All Payers'!$A$7:$X$50,18,FALSE),0)</f>
        <v>46000.38</v>
      </c>
      <c r="E28" s="75">
        <f>IFERROR(VLOOKUP(A28,'[3]Summary - All Payers'!$A$7:$X$50,16,FALSE),0)</f>
        <v>24199588.34</v>
      </c>
      <c r="F28" s="75">
        <f>IFERROR(VLOOKUP(A28,'[3]Summary - All Payers'!$A$7:$X$50,19,FALSE),0)</f>
        <v>51695772.810000099</v>
      </c>
      <c r="G28" s="94">
        <f t="shared" si="0"/>
        <v>27496184.469999999</v>
      </c>
      <c r="H28" s="75">
        <f>IFERROR(VLOOKUP(A28,'[3]Summary - All Payers'!$A$7:$X$50,20,FALSE),0)</f>
        <v>309156341.10999799</v>
      </c>
      <c r="I28" s="105"/>
      <c r="J28" s="105"/>
      <c r="K28" s="105"/>
      <c r="L28" s="106"/>
      <c r="M28" s="106"/>
    </row>
    <row r="29" spans="1:13" x14ac:dyDescent="0.25">
      <c r="A29" s="62">
        <v>210034</v>
      </c>
      <c r="B29" s="62" t="s">
        <v>142</v>
      </c>
      <c r="C29" s="75">
        <f>IFERROR(VLOOKUP(A29,'[3]Summary - All Payers'!$A$7:$X$50,17,FALSE),0)</f>
        <v>18506926.640000001</v>
      </c>
      <c r="D29" s="75" t="str">
        <f>IFERROR(VLOOKUP(A29,'[3]Summary - All Payers'!$A$7:$X$50,18,FALSE),0)</f>
        <v xml:space="preserve">                        </v>
      </c>
      <c r="E29" s="75">
        <f>IFERROR(VLOOKUP(A29,'[3]Summary - All Payers'!$A$7:$X$50,16,FALSE),0)</f>
        <v>17699645.02</v>
      </c>
      <c r="F29" s="75">
        <f>IFERROR(VLOOKUP(A29,'[3]Summary - All Payers'!$A$7:$X$50,19,FALSE),0)</f>
        <v>36206571.659999996</v>
      </c>
      <c r="G29" s="94">
        <f t="shared" si="0"/>
        <v>18506926.640000001</v>
      </c>
      <c r="H29" s="75">
        <f>IFERROR(VLOOKUP(A29,'[3]Summary - All Payers'!$A$7:$X$50,20,FALSE),0)</f>
        <v>248636972.32999799</v>
      </c>
      <c r="I29" s="105"/>
      <c r="J29" s="105"/>
      <c r="K29" s="105"/>
      <c r="L29" s="106"/>
      <c r="M29" s="106"/>
    </row>
    <row r="30" spans="1:13" x14ac:dyDescent="0.25">
      <c r="A30" s="62">
        <v>210035</v>
      </c>
      <c r="B30" s="62" t="s">
        <v>143</v>
      </c>
      <c r="C30" s="75">
        <f>IFERROR(VLOOKUP(A30,'[3]Summary - All Payers'!$A$7:$X$50,17,FALSE),0)</f>
        <v>14320303.310000001</v>
      </c>
      <c r="D30" s="75">
        <f>IFERROR(VLOOKUP(A30,'[3]Summary - All Payers'!$A$7:$X$50,18,FALSE),0)</f>
        <v>31248.32</v>
      </c>
      <c r="E30" s="75">
        <f>IFERROR(VLOOKUP(A30,'[3]Summary - All Payers'!$A$7:$X$50,16,FALSE),0)</f>
        <v>13653854.67</v>
      </c>
      <c r="F30" s="75">
        <f>IFERROR(VLOOKUP(A30,'[3]Summary - All Payers'!$A$7:$X$50,19,FALSE),0)</f>
        <v>28005406.300000001</v>
      </c>
      <c r="G30" s="94">
        <f t="shared" si="0"/>
        <v>14351551.630000001</v>
      </c>
      <c r="H30" s="75">
        <f>IFERROR(VLOOKUP(A30,'[3]Summary - All Payers'!$A$7:$X$50,20,FALSE),0)</f>
        <v>200263044.09999901</v>
      </c>
      <c r="I30" s="105"/>
      <c r="J30" s="105"/>
      <c r="K30" s="105"/>
      <c r="L30" s="106"/>
      <c r="M30" s="106"/>
    </row>
    <row r="31" spans="1:13" x14ac:dyDescent="0.25">
      <c r="A31" s="62">
        <v>210037</v>
      </c>
      <c r="B31" s="62" t="s">
        <v>91</v>
      </c>
      <c r="C31" s="75">
        <f>IFERROR(VLOOKUP(A31,'[3]Summary - All Payers'!$A$7:$X$50,17,FALSE),0)</f>
        <v>16945587.280000001</v>
      </c>
      <c r="D31" s="75">
        <f>IFERROR(VLOOKUP(A31,'[3]Summary - All Payers'!$A$7:$X$50,18,FALSE),0)</f>
        <v>38625.47</v>
      </c>
      <c r="E31" s="75">
        <f>IFERROR(VLOOKUP(A31,'[3]Summary - All Payers'!$A$7:$X$50,16,FALSE),0)</f>
        <v>18886837.73</v>
      </c>
      <c r="F31" s="75">
        <f>IFERROR(VLOOKUP(A31,'[3]Summary - All Payers'!$A$7:$X$50,19,FALSE),0)</f>
        <v>35871050.479999997</v>
      </c>
      <c r="G31" s="94">
        <f t="shared" si="0"/>
        <v>16984212.75</v>
      </c>
      <c r="H31" s="75">
        <f>IFERROR(VLOOKUP(A31,'[3]Summary - All Payers'!$A$7:$X$50,20,FALSE),0)</f>
        <v>331893325.02999997</v>
      </c>
      <c r="I31" s="105"/>
      <c r="J31" s="105"/>
      <c r="K31" s="105"/>
      <c r="L31" s="106"/>
      <c r="M31" s="106"/>
    </row>
    <row r="32" spans="1:13" x14ac:dyDescent="0.25">
      <c r="A32" s="62">
        <v>210038</v>
      </c>
      <c r="B32" s="62" t="s">
        <v>92</v>
      </c>
      <c r="C32" s="75">
        <f>IFERROR(VLOOKUP(A32,'[3]Summary - All Payers'!$A$7:$X$50,17,FALSE),0)</f>
        <v>21161255.18</v>
      </c>
      <c r="D32" s="75" t="str">
        <f>IFERROR(VLOOKUP(A32,'[3]Summary - All Payers'!$A$7:$X$50,18,FALSE),0)</f>
        <v xml:space="preserve">                        </v>
      </c>
      <c r="E32" s="75">
        <f>IFERROR(VLOOKUP(A32,'[3]Summary - All Payers'!$A$7:$X$50,16,FALSE),0)</f>
        <v>19986839.170000002</v>
      </c>
      <c r="F32" s="75">
        <f>IFERROR(VLOOKUP(A32,'[3]Summary - All Payers'!$A$7:$X$50,19,FALSE),0)</f>
        <v>41148094.350000001</v>
      </c>
      <c r="G32" s="94">
        <f t="shared" si="0"/>
        <v>21161255.18</v>
      </c>
      <c r="H32" s="75">
        <f>IFERROR(VLOOKUP(A32,'[3]Summary - All Payers'!$A$7:$X$50,20,FALSE),0)</f>
        <v>295655408.35999602</v>
      </c>
      <c r="I32" s="105"/>
      <c r="J32" s="105"/>
      <c r="K32" s="105"/>
      <c r="L32" s="106"/>
      <c r="M32" s="106"/>
    </row>
    <row r="33" spans="1:13" x14ac:dyDescent="0.25">
      <c r="A33" s="62">
        <v>210039</v>
      </c>
      <c r="B33" s="62" t="s">
        <v>93</v>
      </c>
      <c r="C33" s="75">
        <f>IFERROR(VLOOKUP(A33,'[3]Summary - All Payers'!$A$7:$X$50,17,FALSE),0)</f>
        <v>13405308.869999999</v>
      </c>
      <c r="D33" s="75">
        <f>IFERROR(VLOOKUP(A33,'[3]Summary - All Payers'!$A$7:$X$50,18,FALSE),0)</f>
        <v>17744.36</v>
      </c>
      <c r="E33" s="75">
        <f>IFERROR(VLOOKUP(A33,'[3]Summary - All Payers'!$A$7:$X$50,16,FALSE),0)</f>
        <v>11910520.220000001</v>
      </c>
      <c r="F33" s="75">
        <f>IFERROR(VLOOKUP(A33,'[3]Summary - All Payers'!$A$7:$X$50,19,FALSE),0)</f>
        <v>25333573.449999999</v>
      </c>
      <c r="G33" s="94">
        <f t="shared" si="0"/>
        <v>13423053.229999999</v>
      </c>
      <c r="H33" s="75">
        <f>IFERROR(VLOOKUP(A33,'[3]Summary - All Payers'!$A$7:$X$50,20,FALSE),0)</f>
        <v>201718377.60000101</v>
      </c>
      <c r="I33" s="105"/>
      <c r="J33" s="105"/>
      <c r="K33" s="105"/>
      <c r="L33" s="106"/>
      <c r="M33" s="106"/>
    </row>
    <row r="34" spans="1:13" x14ac:dyDescent="0.25">
      <c r="A34" s="62">
        <v>210040</v>
      </c>
      <c r="B34" s="62" t="s">
        <v>94</v>
      </c>
      <c r="C34" s="75">
        <f>IFERROR(VLOOKUP(A34,'[3]Summary - All Payers'!$A$7:$X$50,17,FALSE),0)</f>
        <v>25022340.579999998</v>
      </c>
      <c r="D34" s="75" t="str">
        <f>IFERROR(VLOOKUP(A34,'[3]Summary - All Payers'!$A$7:$X$50,18,FALSE),0)</f>
        <v xml:space="preserve">                        </v>
      </c>
      <c r="E34" s="75">
        <f>IFERROR(VLOOKUP(A34,'[3]Summary - All Payers'!$A$7:$X$50,16,FALSE),0)</f>
        <v>35297430.810000002</v>
      </c>
      <c r="F34" s="75">
        <f>IFERROR(VLOOKUP(A34,'[3]Summary - All Payers'!$A$7:$X$50,19,FALSE),0)</f>
        <v>60319771.390000202</v>
      </c>
      <c r="G34" s="94">
        <f t="shared" si="0"/>
        <v>25022340.579999998</v>
      </c>
      <c r="H34" s="75">
        <f>IFERROR(VLOOKUP(A34,'[3]Summary - All Payers'!$A$7:$X$50,20,FALSE),0)</f>
        <v>342514597.92999703</v>
      </c>
      <c r="I34" s="105"/>
      <c r="J34" s="105"/>
      <c r="K34" s="105"/>
      <c r="L34" s="106"/>
      <c r="M34" s="106"/>
    </row>
    <row r="35" spans="1:13" x14ac:dyDescent="0.25">
      <c r="A35" s="62">
        <v>210043</v>
      </c>
      <c r="B35" s="62" t="s">
        <v>95</v>
      </c>
      <c r="C35" s="75">
        <f>IFERROR(VLOOKUP(A35,'[3]Summary - All Payers'!$A$7:$X$50,17,FALSE),0)</f>
        <v>27697360.830000099</v>
      </c>
      <c r="D35" s="75">
        <f>IFERROR(VLOOKUP(A35,'[3]Summary - All Payers'!$A$7:$X$50,18,FALSE),0)</f>
        <v>271179.76</v>
      </c>
      <c r="E35" s="75">
        <f>IFERROR(VLOOKUP(A35,'[3]Summary - All Payers'!$A$7:$X$50,16,FALSE),0)</f>
        <v>49529292.829999998</v>
      </c>
      <c r="F35" s="75">
        <f>IFERROR(VLOOKUP(A35,'[3]Summary - All Payers'!$A$7:$X$50,19,FALSE),0)</f>
        <v>77497833.420000106</v>
      </c>
      <c r="G35" s="94">
        <f t="shared" si="0"/>
        <v>27968540.5900001</v>
      </c>
      <c r="H35" s="75">
        <f>IFERROR(VLOOKUP(A35,'[3]Summary - All Payers'!$A$7:$X$50,20,FALSE),0)</f>
        <v>569593782.08001006</v>
      </c>
      <c r="I35" s="105"/>
      <c r="J35" s="105"/>
      <c r="K35" s="105"/>
      <c r="L35" s="106"/>
      <c r="M35" s="106"/>
    </row>
    <row r="36" spans="1:13" x14ac:dyDescent="0.25">
      <c r="A36" s="62">
        <v>210044</v>
      </c>
      <c r="B36" s="62" t="s">
        <v>96</v>
      </c>
      <c r="C36" s="75">
        <f>IFERROR(VLOOKUP(A36,'[3]Summary - All Payers'!$A$7:$X$50,17,FALSE),0)</f>
        <v>32301326.66</v>
      </c>
      <c r="D36" s="75">
        <f>IFERROR(VLOOKUP(A36,'[3]Summary - All Payers'!$A$7:$X$50,18,FALSE),0)</f>
        <v>225577.82</v>
      </c>
      <c r="E36" s="75">
        <f>IFERROR(VLOOKUP(A36,'[3]Summary - All Payers'!$A$7:$X$50,16,FALSE),0)</f>
        <v>29640766.59</v>
      </c>
      <c r="F36" s="75">
        <f>IFERROR(VLOOKUP(A36,'[3]Summary - All Payers'!$A$7:$X$50,19,FALSE),0)</f>
        <v>62167671.070000097</v>
      </c>
      <c r="G36" s="94">
        <f t="shared" si="0"/>
        <v>32526904.48</v>
      </c>
      <c r="H36" s="75">
        <f>IFERROR(VLOOKUP(A36,'[3]Summary - All Payers'!$A$7:$X$50,20,FALSE),0)</f>
        <v>553281162.94000196</v>
      </c>
      <c r="I36" s="105"/>
      <c r="J36" s="105"/>
      <c r="K36" s="105"/>
      <c r="L36" s="106"/>
      <c r="M36" s="106"/>
    </row>
    <row r="37" spans="1:13" x14ac:dyDescent="0.25">
      <c r="A37" s="62">
        <v>210045</v>
      </c>
      <c r="B37" s="62" t="s">
        <v>97</v>
      </c>
      <c r="C37" s="75">
        <f>IFERROR(VLOOKUP(A37,'[3]Summary - All Payers'!$A$7:$X$50,17,FALSE),0)</f>
        <v>0</v>
      </c>
      <c r="D37" s="75">
        <f>IFERROR(VLOOKUP(A37,'[3]Summary - All Payers'!$A$7:$X$50,18,FALSE),0)</f>
        <v>0</v>
      </c>
      <c r="E37" s="75">
        <f>IFERROR(VLOOKUP(A37,'[3]Summary - All Payers'!$A$7:$X$50,16,FALSE),0)</f>
        <v>0</v>
      </c>
      <c r="F37" s="75">
        <f>IFERROR(VLOOKUP(A37,'[3]Summary - All Payers'!$A$7:$X$50,19,FALSE),0)</f>
        <v>0</v>
      </c>
      <c r="G37" s="94">
        <f t="shared" si="0"/>
        <v>0</v>
      </c>
      <c r="H37" s="75">
        <f>IFERROR(VLOOKUP(A37,'[3]Summary - All Payers'!$A$7:$X$50,20,FALSE),0)</f>
        <v>0</v>
      </c>
      <c r="I37" s="135"/>
      <c r="J37" s="135"/>
      <c r="K37" s="135"/>
    </row>
    <row r="38" spans="1:13" x14ac:dyDescent="0.25">
      <c r="A38" s="62">
        <v>210048</v>
      </c>
      <c r="B38" s="62" t="s">
        <v>144</v>
      </c>
      <c r="C38" s="75">
        <f>IFERROR(VLOOKUP(A38,'[3]Summary - All Payers'!$A$7:$X$50,17,FALSE),0)</f>
        <v>21882064.32</v>
      </c>
      <c r="D38" s="75">
        <f>IFERROR(VLOOKUP(A38,'[3]Summary - All Payers'!$A$7:$X$50,18,FALSE),0)</f>
        <v>112153.68</v>
      </c>
      <c r="E38" s="75">
        <f>IFERROR(VLOOKUP(A38,'[3]Summary - All Payers'!$A$7:$X$50,16,FALSE),0)</f>
        <v>33107820.870000102</v>
      </c>
      <c r="F38" s="75">
        <f>IFERROR(VLOOKUP(A38,'[3]Summary - All Payers'!$A$7:$X$50,19,FALSE),0)</f>
        <v>55102038.870000102</v>
      </c>
      <c r="G38" s="94">
        <f t="shared" si="0"/>
        <v>21994218</v>
      </c>
      <c r="H38" s="75">
        <f>IFERROR(VLOOKUP(A38,'[3]Summary - All Payers'!$A$7:$X$50,20,FALSE),0)</f>
        <v>421114007.899997</v>
      </c>
      <c r="I38" s="105"/>
      <c r="J38" s="105"/>
      <c r="K38" s="105"/>
      <c r="L38" s="106"/>
      <c r="M38" s="106"/>
    </row>
    <row r="39" spans="1:13" x14ac:dyDescent="0.25">
      <c r="A39" s="62">
        <v>210049</v>
      </c>
      <c r="B39" s="62" t="s">
        <v>145</v>
      </c>
      <c r="C39" s="75">
        <f>IFERROR(VLOOKUP(A39,'[3]Summary - All Payers'!$A$7:$X$50,17,FALSE),0)</f>
        <v>27019854.280000001</v>
      </c>
      <c r="D39" s="75">
        <f>IFERROR(VLOOKUP(A39,'[3]Summary - All Payers'!$A$7:$X$50,18,FALSE),0)</f>
        <v>39647.550000000003</v>
      </c>
      <c r="E39" s="75">
        <f>IFERROR(VLOOKUP(A39,'[3]Summary - All Payers'!$A$7:$X$50,16,FALSE),0)</f>
        <v>41424758.280000001</v>
      </c>
      <c r="F39" s="75">
        <f>IFERROR(VLOOKUP(A39,'[3]Summary - All Payers'!$A$7:$X$50,19,FALSE),0)</f>
        <v>68484260.109999999</v>
      </c>
      <c r="G39" s="94">
        <f t="shared" si="0"/>
        <v>27059501.830000002</v>
      </c>
      <c r="H39" s="75">
        <f>IFERROR(VLOOKUP(A39,'[3]Summary - All Payers'!$A$7:$X$50,20,FALSE),0)</f>
        <v>479107264.55999398</v>
      </c>
      <c r="I39" s="105"/>
      <c r="J39" s="105"/>
      <c r="K39" s="105"/>
      <c r="L39" s="106"/>
      <c r="M39" s="106"/>
    </row>
    <row r="40" spans="1:13" x14ac:dyDescent="0.25">
      <c r="A40" s="62">
        <v>210051</v>
      </c>
      <c r="B40" s="62" t="s">
        <v>100</v>
      </c>
      <c r="C40" s="75">
        <f>IFERROR(VLOOKUP(A40,'[3]Summary - All Payers'!$A$7:$X$50,17,FALSE),0)</f>
        <v>36653490.18</v>
      </c>
      <c r="D40" s="75" t="str">
        <f>IFERROR(VLOOKUP(A40,'[3]Summary - All Payers'!$A$7:$X$50,18,FALSE),0)</f>
        <v xml:space="preserve">                        </v>
      </c>
      <c r="E40" s="75">
        <f>IFERROR(VLOOKUP(A40,'[3]Summary - All Payers'!$A$7:$X$50,16,FALSE),0)</f>
        <v>26070117.82</v>
      </c>
      <c r="F40" s="75">
        <f>IFERROR(VLOOKUP(A40,'[3]Summary - All Payers'!$A$7:$X$50,19,FALSE),0)</f>
        <v>62723608.000000097</v>
      </c>
      <c r="G40" s="94">
        <f t="shared" si="0"/>
        <v>36653490.18</v>
      </c>
      <c r="H40" s="75">
        <f>IFERROR(VLOOKUP(A40,'[3]Summary - All Payers'!$A$7:$X$50,20,FALSE),0)</f>
        <v>330207719.82999903</v>
      </c>
      <c r="I40" s="105"/>
      <c r="J40" s="105"/>
      <c r="K40" s="105"/>
      <c r="L40" s="106"/>
      <c r="M40" s="106"/>
    </row>
    <row r="41" spans="1:13" x14ac:dyDescent="0.25">
      <c r="A41" s="62">
        <v>210055</v>
      </c>
      <c r="B41" s="62" t="s">
        <v>146</v>
      </c>
      <c r="C41" s="75">
        <f>IFERROR(VLOOKUP(A41,'[3]Summary - All Payers'!$A$7:$X$50,17,FALSE),0)</f>
        <v>0</v>
      </c>
      <c r="D41" s="75">
        <f>IFERROR(VLOOKUP(A41,'[3]Summary - All Payers'!$A$7:$X$50,18,FALSE),0)</f>
        <v>0</v>
      </c>
      <c r="E41" s="75">
        <f>IFERROR(VLOOKUP(A41,'[3]Summary - All Payers'!$A$7:$X$50,16,FALSE),0)</f>
        <v>0</v>
      </c>
      <c r="F41" s="75">
        <f>IFERROR(VLOOKUP(A41,'[3]Summary - All Payers'!$A$7:$X$50,19,FALSE),0)</f>
        <v>0</v>
      </c>
      <c r="G41" s="94">
        <f t="shared" si="0"/>
        <v>0</v>
      </c>
      <c r="H41" s="75">
        <f>IFERROR(VLOOKUP(A41,'[3]Summary - All Payers'!$A$7:$X$50,20,FALSE),0)</f>
        <v>0</v>
      </c>
      <c r="I41" s="135"/>
      <c r="J41" s="135"/>
      <c r="K41" s="135"/>
    </row>
    <row r="42" spans="1:13" x14ac:dyDescent="0.25">
      <c r="A42" s="62">
        <v>210056</v>
      </c>
      <c r="B42" s="62" t="s">
        <v>147</v>
      </c>
      <c r="C42" s="75">
        <f>IFERROR(VLOOKUP(A42,'[3]Summary - All Payers'!$A$7:$X$50,17,FALSE),0)</f>
        <v>36960840.770000003</v>
      </c>
      <c r="D42" s="75">
        <f>IFERROR(VLOOKUP(A42,'[3]Summary - All Payers'!$A$7:$X$50,18,FALSE),0)</f>
        <v>7730.94</v>
      </c>
      <c r="E42" s="75">
        <f>IFERROR(VLOOKUP(A42,'[3]Summary - All Payers'!$A$7:$X$50,16,FALSE),0)</f>
        <v>30885837.93</v>
      </c>
      <c r="F42" s="75">
        <f>IFERROR(VLOOKUP(A42,'[3]Summary - All Payers'!$A$7:$X$50,19,FALSE),0)</f>
        <v>67854409.639999896</v>
      </c>
      <c r="G42" s="94">
        <f t="shared" si="0"/>
        <v>36968571.710000001</v>
      </c>
      <c r="H42" s="75">
        <f>IFERROR(VLOOKUP(A42,'[3]Summary - All Payers'!$A$7:$X$50,20,FALSE),0)</f>
        <v>338614373.91000402</v>
      </c>
      <c r="I42" s="105"/>
      <c r="J42" s="105"/>
      <c r="K42" s="105"/>
      <c r="L42" s="106"/>
      <c r="M42" s="106"/>
    </row>
    <row r="43" spans="1:13" x14ac:dyDescent="0.25">
      <c r="A43" s="62">
        <v>210057</v>
      </c>
      <c r="B43" s="62" t="s">
        <v>102</v>
      </c>
      <c r="C43" s="75">
        <f>IFERROR(VLOOKUP(A43,'[3]Summary - All Payers'!$A$7:$X$50,17,FALSE),0)</f>
        <v>23865343.190000001</v>
      </c>
      <c r="D43" s="75">
        <f>IFERROR(VLOOKUP(A43,'[3]Summary - All Payers'!$A$7:$X$50,18,FALSE),0)</f>
        <v>460845.84</v>
      </c>
      <c r="E43" s="75">
        <f>IFERROR(VLOOKUP(A43,'[3]Summary - All Payers'!$A$7:$X$50,16,FALSE),0)</f>
        <v>39647477.460000098</v>
      </c>
      <c r="F43" s="75">
        <f>IFERROR(VLOOKUP(A43,'[3]Summary - All Payers'!$A$7:$X$50,19,FALSE),0)</f>
        <v>63973666.490000099</v>
      </c>
      <c r="G43" s="94">
        <f t="shared" si="0"/>
        <v>24326189.030000001</v>
      </c>
      <c r="H43" s="75">
        <f>IFERROR(VLOOKUP(A43,'[3]Summary - All Payers'!$A$7:$X$50,20,FALSE),0)</f>
        <v>579507314.24999201</v>
      </c>
      <c r="I43" s="105"/>
      <c r="J43" s="105"/>
      <c r="K43" s="105"/>
      <c r="L43" s="106"/>
      <c r="M43" s="106"/>
    </row>
    <row r="44" spans="1:13" x14ac:dyDescent="0.25">
      <c r="A44" s="62">
        <v>210058</v>
      </c>
      <c r="B44" s="62" t="s">
        <v>103</v>
      </c>
      <c r="C44" s="75" t="str">
        <f>IFERROR(VLOOKUP(A44,'[3]Summary - All Payers'!$A$7:$X$50,17,FALSE),0)</f>
        <v xml:space="preserve">                        </v>
      </c>
      <c r="D44" s="75" t="str">
        <f>IFERROR(VLOOKUP(A44,'[3]Summary - All Payers'!$A$7:$X$50,18,FALSE),0)</f>
        <v xml:space="preserve">                        </v>
      </c>
      <c r="E44" s="75">
        <f>IFERROR(VLOOKUP(A44,'[3]Summary - All Payers'!$A$7:$X$50,16,FALSE),0)</f>
        <v>563720.88</v>
      </c>
      <c r="F44" s="75">
        <f>IFERROR(VLOOKUP(A44,'[3]Summary - All Payers'!$A$7:$X$50,19,FALSE),0)</f>
        <v>563720.88</v>
      </c>
      <c r="G44" s="94">
        <f t="shared" si="0"/>
        <v>0</v>
      </c>
      <c r="H44" s="75">
        <f>IFERROR(VLOOKUP(A44,'[3]Summary - All Payers'!$A$7:$X$50,20,FALSE),0)</f>
        <v>162488846.699999</v>
      </c>
      <c r="I44" s="105"/>
      <c r="J44" s="105"/>
      <c r="K44" s="105"/>
      <c r="L44" s="106"/>
      <c r="M44" s="106"/>
    </row>
    <row r="45" spans="1:13" x14ac:dyDescent="0.25">
      <c r="A45" s="62">
        <v>210060</v>
      </c>
      <c r="B45" s="62" t="s">
        <v>148</v>
      </c>
      <c r="C45" s="75">
        <f>IFERROR(VLOOKUP(A45,'[3]Summary - All Payers'!$A$7:$X$50,17,FALSE),0)</f>
        <v>8321965.1799999997</v>
      </c>
      <c r="D45" s="75" t="str">
        <f>IFERROR(VLOOKUP(A45,'[3]Summary - All Payers'!$A$7:$X$50,18,FALSE),0)</f>
        <v xml:space="preserve">                        </v>
      </c>
      <c r="E45" s="75">
        <f>IFERROR(VLOOKUP(A45,'[3]Summary - All Payers'!$A$7:$X$50,16,FALSE),0)</f>
        <v>3489548.31</v>
      </c>
      <c r="F45" s="75">
        <f>IFERROR(VLOOKUP(A45,'[3]Summary - All Payers'!$A$7:$X$50,19,FALSE),0)</f>
        <v>11811513.49</v>
      </c>
      <c r="G45" s="94">
        <f t="shared" si="0"/>
        <v>8321965.1799999997</v>
      </c>
      <c r="H45" s="75">
        <f>IFERROR(VLOOKUP(A45,'[3]Summary - All Payers'!$A$7:$X$50,20,FALSE),0)</f>
        <v>71922811.190001205</v>
      </c>
      <c r="I45" s="105"/>
      <c r="J45" s="105"/>
      <c r="K45" s="105"/>
      <c r="L45" s="106"/>
      <c r="M45" s="106"/>
    </row>
    <row r="46" spans="1:13" x14ac:dyDescent="0.25">
      <c r="A46" s="62">
        <v>210061</v>
      </c>
      <c r="B46" s="62" t="s">
        <v>105</v>
      </c>
      <c r="C46" s="75">
        <f>IFERROR(VLOOKUP(A46,'[3]Summary - All Payers'!$A$7:$X$50,17,FALSE),0)</f>
        <v>10013587.75</v>
      </c>
      <c r="D46" s="75">
        <f>IFERROR(VLOOKUP(A46,'[3]Summary - All Payers'!$A$7:$X$50,18,FALSE),0)</f>
        <v>6676.44</v>
      </c>
      <c r="E46" s="75">
        <f>IFERROR(VLOOKUP(A46,'[3]Summary - All Payers'!$A$7:$X$50,16,FALSE),0)</f>
        <v>4035331.1</v>
      </c>
      <c r="F46" s="75">
        <f>IFERROR(VLOOKUP(A46,'[3]Summary - All Payers'!$A$7:$X$50,19,FALSE),0)</f>
        <v>14055595.289999999</v>
      </c>
      <c r="G46" s="94">
        <f t="shared" si="0"/>
        <v>10020264.189999999</v>
      </c>
      <c r="H46" s="75">
        <f>IFERROR(VLOOKUP(A46,'[3]Summary - All Payers'!$A$7:$X$50,20,FALSE),0)</f>
        <v>148201827.87999901</v>
      </c>
      <c r="I46" s="105"/>
      <c r="J46" s="105"/>
      <c r="K46" s="105"/>
      <c r="L46" s="106"/>
      <c r="M46" s="106"/>
    </row>
    <row r="47" spans="1:13" x14ac:dyDescent="0.25">
      <c r="A47" s="62">
        <v>210062</v>
      </c>
      <c r="B47" s="62" t="s">
        <v>149</v>
      </c>
      <c r="C47" s="75">
        <f>IFERROR(VLOOKUP(A47,'[3]Summary - All Payers'!$A$7:$X$50,17,FALSE),0)</f>
        <v>29470658.030000001</v>
      </c>
      <c r="D47" s="75" t="str">
        <f>IFERROR(VLOOKUP(A47,'[3]Summary - All Payers'!$A$7:$X$50,18,FALSE),0)</f>
        <v xml:space="preserve">                        </v>
      </c>
      <c r="E47" s="75">
        <f>IFERROR(VLOOKUP(A47,'[3]Summary - All Payers'!$A$7:$X$50,16,FALSE),0)</f>
        <v>27834735.98</v>
      </c>
      <c r="F47" s="75">
        <f>IFERROR(VLOOKUP(A47,'[3]Summary - All Payers'!$A$7:$X$50,19,FALSE),0)</f>
        <v>57305394.010000102</v>
      </c>
      <c r="G47" s="94">
        <f t="shared" si="0"/>
        <v>29470658.030000001</v>
      </c>
      <c r="H47" s="75">
        <f>IFERROR(VLOOKUP(A47,'[3]Summary - All Payers'!$A$7:$X$50,20,FALSE),0)</f>
        <v>377317240.46000201</v>
      </c>
      <c r="I47" s="105"/>
      <c r="J47" s="105"/>
      <c r="K47" s="105"/>
      <c r="L47" s="106"/>
      <c r="M47" s="106"/>
    </row>
    <row r="48" spans="1:13" x14ac:dyDescent="0.25">
      <c r="A48" s="62">
        <v>210063</v>
      </c>
      <c r="B48" s="62" t="s">
        <v>150</v>
      </c>
      <c r="C48" s="75">
        <f>IFERROR(VLOOKUP(A48,'[3]Summary - All Payers'!$A$7:$X$50,17,FALSE),0)</f>
        <v>20495758.949999999</v>
      </c>
      <c r="D48" s="75">
        <f>IFERROR(VLOOKUP(A48,'[3]Summary - All Payers'!$A$7:$X$50,18,FALSE),0)</f>
        <v>67708.09</v>
      </c>
      <c r="E48" s="75">
        <f>IFERROR(VLOOKUP(A48,'[3]Summary - All Payers'!$A$7:$X$50,16,FALSE),0)</f>
        <v>34724351.299999997</v>
      </c>
      <c r="F48" s="75">
        <f>IFERROR(VLOOKUP(A48,'[3]Summary - All Payers'!$A$7:$X$50,19,FALSE),0)</f>
        <v>55287818.340000004</v>
      </c>
      <c r="G48" s="94">
        <f t="shared" si="0"/>
        <v>20563467.039999999</v>
      </c>
      <c r="H48" s="75">
        <f>IFERROR(VLOOKUP(A48,'[3]Summary - All Payers'!$A$7:$X$50,20,FALSE),0)</f>
        <v>523835002.60999799</v>
      </c>
      <c r="I48" s="105"/>
      <c r="J48" s="105"/>
      <c r="K48" s="105"/>
      <c r="L48" s="106"/>
      <c r="M48" s="106"/>
    </row>
    <row r="49" spans="1:603" x14ac:dyDescent="0.25">
      <c r="A49" s="62">
        <v>210064</v>
      </c>
      <c r="B49" s="62" t="s">
        <v>108</v>
      </c>
      <c r="C49" s="75" t="str">
        <f>IFERROR(VLOOKUP(A49,'[3]Summary - All Payers'!$A$7:$X$50,17,FALSE),0)</f>
        <v xml:space="preserve">                        </v>
      </c>
      <c r="D49" s="75" t="str">
        <f>IFERROR(VLOOKUP(A49,'[3]Summary - All Payers'!$A$7:$X$50,18,FALSE),0)</f>
        <v xml:space="preserve">                        </v>
      </c>
      <c r="E49" s="75">
        <f>IFERROR(VLOOKUP(A49,'[3]Summary - All Payers'!$A$7:$X$50,16,FALSE),0)</f>
        <v>4838195.96</v>
      </c>
      <c r="F49" s="75">
        <f>IFERROR(VLOOKUP(A49,'[3]Summary - All Payers'!$A$7:$X$50,19,FALSE),0)</f>
        <v>4838195.96</v>
      </c>
      <c r="G49" s="94">
        <f t="shared" si="0"/>
        <v>0</v>
      </c>
      <c r="H49" s="75">
        <f>IFERROR(VLOOKUP(A49,'[3]Summary - All Payers'!$A$7:$X$50,20,FALSE),0)</f>
        <v>71048249.590000004</v>
      </c>
      <c r="I49" s="105"/>
      <c r="J49" s="105"/>
      <c r="K49" s="105"/>
      <c r="L49" s="106"/>
      <c r="M49" s="106"/>
    </row>
    <row r="50" spans="1:603" x14ac:dyDescent="0.25">
      <c r="A50" s="62">
        <v>210065</v>
      </c>
      <c r="B50" s="62" t="s">
        <v>109</v>
      </c>
      <c r="C50" s="75">
        <f>IFERROR(VLOOKUP(A50,'[3]Summary - All Payers'!$A$7:$X$50,17,FALSE),0)</f>
        <v>11554785.050000001</v>
      </c>
      <c r="D50" s="75" t="str">
        <f>IFERROR(VLOOKUP(A50,'[3]Summary - All Payers'!$A$7:$X$50,18,FALSE),0)</f>
        <v xml:space="preserve">                        </v>
      </c>
      <c r="E50" s="75">
        <f>IFERROR(VLOOKUP(A50,'[3]Summary - All Payers'!$A$7:$X$50,16,FALSE),0)</f>
        <v>13000937.390000001</v>
      </c>
      <c r="F50" s="75">
        <f>IFERROR(VLOOKUP(A50,'[3]Summary - All Payers'!$A$7:$X$50,19,FALSE),0)</f>
        <v>24555722.440000001</v>
      </c>
      <c r="G50" s="94">
        <f t="shared" si="0"/>
        <v>11554785.050000001</v>
      </c>
      <c r="H50" s="75">
        <f>IFERROR(VLOOKUP(A50,'[3]Summary - All Payers'!$A$7:$X$50,20,FALSE),0)</f>
        <v>191074722.56999999</v>
      </c>
      <c r="I50" s="105"/>
      <c r="J50" s="105"/>
      <c r="K50" s="105"/>
      <c r="L50" s="106"/>
      <c r="M50" s="106"/>
    </row>
    <row r="51" spans="1:603" x14ac:dyDescent="0.25">
      <c r="A51" s="62"/>
      <c r="B51" s="62"/>
      <c r="C51" s="75"/>
      <c r="D51" s="75"/>
      <c r="E51" s="75"/>
      <c r="F51" s="75"/>
      <c r="G51" s="94"/>
      <c r="H51" s="100"/>
      <c r="I51" s="62"/>
      <c r="J51" s="107"/>
      <c r="K51" s="107"/>
      <c r="L51" s="62"/>
      <c r="M51" s="62"/>
    </row>
    <row r="52" spans="1:603" s="56" customFormat="1" x14ac:dyDescent="0.25">
      <c r="A52" s="90" t="s">
        <v>151</v>
      </c>
      <c r="B52" s="90" t="s">
        <v>151</v>
      </c>
      <c r="C52" s="91">
        <f>SUM(C3:C50)</f>
        <v>1083952600.3800001</v>
      </c>
      <c r="D52" s="91">
        <f t="shared" ref="D52:E52" si="1">SUM(D3:D50)</f>
        <v>7933924.5700000003</v>
      </c>
      <c r="E52" s="91">
        <f t="shared" si="1"/>
        <v>1462750797.3400006</v>
      </c>
      <c r="F52" s="91">
        <f>SUM(F3:F50)</f>
        <v>2554637322.2900014</v>
      </c>
      <c r="G52" s="91">
        <f>SUM(G3:G50)</f>
        <v>1091886524.9500003</v>
      </c>
      <c r="H52" s="91">
        <f>SUM(H3:H50)</f>
        <v>23060173315.589607</v>
      </c>
      <c r="I52" s="103">
        <f>F52/H52</f>
        <v>0.11078135828940035</v>
      </c>
      <c r="J52" s="103">
        <f>SUM(C52:D52)/H52</f>
        <v>4.7349450067308937E-2</v>
      </c>
      <c r="K52" s="102">
        <f>E52/H52</f>
        <v>6.3431908222091382E-2</v>
      </c>
      <c r="L52" s="104">
        <f>J52/I52</f>
        <v>0.42741351792794702</v>
      </c>
      <c r="M52" s="104">
        <f>K52/I52</f>
        <v>0.57258648207205276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</row>
    <row r="53" spans="1:603" x14ac:dyDescent="0.25">
      <c r="C53" s="4">
        <f>1-D53</f>
        <v>0.99268056133891958</v>
      </c>
      <c r="D53" s="4">
        <f>D52/C52</f>
        <v>7.3194386610803946E-3</v>
      </c>
    </row>
    <row r="56" spans="1:603" x14ac:dyDescent="0.25">
      <c r="E56" s="134"/>
    </row>
  </sheetData>
  <autoFilter ref="A2:WE2" xr:uid="{00000000-0009-0000-0000-000003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F55"/>
  <sheetViews>
    <sheetView zoomScaleNormal="100" workbookViewId="0">
      <pane ySplit="4" topLeftCell="A5" activePane="bottomLeft" state="frozen"/>
      <selection pane="bottomLeft" activeCell="E51" sqref="E51"/>
    </sheetView>
  </sheetViews>
  <sheetFormatPr defaultColWidth="9.140625" defaultRowHeight="15" x14ac:dyDescent="0.25"/>
  <cols>
    <col min="1" max="1" width="13" customWidth="1"/>
    <col min="2" max="2" width="23" customWidth="1"/>
    <col min="3" max="3" width="18" customWidth="1"/>
    <col min="4" max="4" width="8.7109375"/>
    <col min="5" max="5" width="11.5703125" bestFit="1" customWidth="1"/>
    <col min="6" max="6" width="15.28515625" customWidth="1"/>
    <col min="7" max="11" width="8.7109375" customWidth="1"/>
  </cols>
  <sheetData>
    <row r="1" spans="1:6" ht="19.5" customHeight="1" x14ac:dyDescent="0.3">
      <c r="A1" s="57" t="s">
        <v>218</v>
      </c>
    </row>
    <row r="2" spans="1:6" x14ac:dyDescent="0.25">
      <c r="A2" s="141"/>
      <c r="B2" s="141"/>
      <c r="C2" s="141"/>
    </row>
    <row r="3" spans="1:6" ht="60" x14ac:dyDescent="0.25">
      <c r="A3" s="58" t="s">
        <v>130</v>
      </c>
      <c r="B3" s="58" t="s">
        <v>58</v>
      </c>
      <c r="C3" s="59" t="s">
        <v>219</v>
      </c>
      <c r="D3" s="59" t="s">
        <v>186</v>
      </c>
      <c r="E3" s="59" t="s">
        <v>187</v>
      </c>
      <c r="F3" s="59" t="s">
        <v>185</v>
      </c>
    </row>
    <row r="4" spans="1:6" ht="45" x14ac:dyDescent="0.25">
      <c r="A4" s="60" t="s">
        <v>51</v>
      </c>
      <c r="B4" s="60" t="s">
        <v>53</v>
      </c>
      <c r="C4" s="61" t="s">
        <v>62</v>
      </c>
      <c r="D4" s="59" t="s">
        <v>55</v>
      </c>
      <c r="E4" s="59" t="s">
        <v>188</v>
      </c>
      <c r="F4" s="59" t="s">
        <v>189</v>
      </c>
    </row>
    <row r="5" spans="1:6" x14ac:dyDescent="0.25">
      <c r="A5" s="62">
        <v>210001</v>
      </c>
      <c r="B5" s="62" t="s">
        <v>67</v>
      </c>
      <c r="C5" s="84">
        <f>IFERROR(VLOOKUP(A5,'[4]4. PAU Readmissions Performance'!$A$9:$I$52,9,FALSE),"")</f>
        <v>7.0776040951010005E-2</v>
      </c>
      <c r="D5" s="95">
        <f>IFERROR(VLOOKUP($A5,'[4]5. PQI Avoid Admits Performance'!$A$10:$P$51,16,FALSE),"")</f>
        <v>15.9867569558028</v>
      </c>
      <c r="E5" s="95">
        <f>IFERROR(VLOOKUP($A5,'[4]6. PDI Avoid Admits Perform'!$A$9:$H$50,8,FALSE),"")</f>
        <v>1.5813840039734</v>
      </c>
      <c r="F5" s="92">
        <f>IFERROR((D5*'Statewide PAU Revenue'!$C$53)+(E5*'Statewide PAU Revenue'!$D$53),"")</f>
        <v>15.881317712091899</v>
      </c>
    </row>
    <row r="6" spans="1:6" x14ac:dyDescent="0.25">
      <c r="A6" s="62">
        <v>210002</v>
      </c>
      <c r="B6" s="62" t="s">
        <v>60</v>
      </c>
      <c r="C6" s="84">
        <f>IFERROR(VLOOKUP(A6,'[4]4. PAU Readmissions Performance'!$A$9:$I$52,9,FALSE),"")</f>
        <v>4.2206236726989997E-2</v>
      </c>
      <c r="D6" s="95">
        <f>IFERROR(VLOOKUP($A6,'[4]5. PQI Avoid Admits Performance'!$A$10:$P$51,16,FALSE),"")</f>
        <v>25.339349795356799</v>
      </c>
      <c r="E6" s="95">
        <f>IFERROR(VLOOKUP($A6,'[4]6. PDI Avoid Admits Perform'!$A$9:$H$50,8,FALSE),"")</f>
        <v>4.1167405578466196</v>
      </c>
      <c r="F6" s="92">
        <f>IFERROR((D6*'Statewide PAU Revenue'!$C$53)+(E6*'Statewide PAU Revenue'!$D$53),"")</f>
        <v>25.184012208814767</v>
      </c>
    </row>
    <row r="7" spans="1:6" x14ac:dyDescent="0.25">
      <c r="A7" s="62">
        <v>210003</v>
      </c>
      <c r="B7" s="62" t="s">
        <v>131</v>
      </c>
      <c r="C7" s="84">
        <f>IFERROR(VLOOKUP(A7,'[4]4. PAU Readmissions Performance'!$A$9:$I$52,9,FALSE),"")</f>
        <v>6.2077964031149999E-2</v>
      </c>
      <c r="D7" s="95">
        <f>IFERROR(VLOOKUP($A7,'[4]5. PQI Avoid Admits Performance'!$A$10:$P$51,16,FALSE),"")</f>
        <v>13.708516253649799</v>
      </c>
      <c r="E7" s="95">
        <f>IFERROR(VLOOKUP($A7,'[4]6. PDI Avoid Admits Perform'!$A$9:$H$50,8,FALSE),"")</f>
        <v>5.7947787674720003E-2</v>
      </c>
      <c r="F7" s="92">
        <f>IFERROR((D7*'Statewide PAU Revenue'!$C$53)+(E7*'Statewide PAU Revenue'!$D$53),"")</f>
        <v>13.608601755074215</v>
      </c>
    </row>
    <row r="8" spans="1:6" x14ac:dyDescent="0.25">
      <c r="A8" s="62">
        <v>210004</v>
      </c>
      <c r="B8" s="62" t="s">
        <v>68</v>
      </c>
      <c r="C8" s="84">
        <f>IFERROR(VLOOKUP(A8,'[4]4. PAU Readmissions Performance'!$A$9:$I$52,9,FALSE),"")</f>
        <v>6.4388412786569996E-2</v>
      </c>
      <c r="D8" s="95">
        <f>IFERROR(VLOOKUP($A8,'[4]5. PQI Avoid Admits Performance'!$A$10:$P$51,16,FALSE),"")</f>
        <v>9.5579542929551096</v>
      </c>
      <c r="E8" s="95">
        <f>IFERROR(VLOOKUP($A8,'[4]6. PDI Avoid Admits Perform'!$A$9:$H$50,8,FALSE),"")</f>
        <v>0.26022733552652999</v>
      </c>
      <c r="F8" s="92">
        <f>IFERROR((D8*'Statewide PAU Revenue'!$C$53)+(E8*'Statewide PAU Revenue'!$D$53),"")</f>
        <v>9.4899001508027361</v>
      </c>
    </row>
    <row r="9" spans="1:6" x14ac:dyDescent="0.25">
      <c r="A9" s="62">
        <v>210005</v>
      </c>
      <c r="B9" s="62" t="s">
        <v>69</v>
      </c>
      <c r="C9" s="84">
        <f>IFERROR(VLOOKUP(A9,'[4]4. PAU Readmissions Performance'!$A$9:$I$52,9,FALSE),"")</f>
        <v>7.0456509609879994E-2</v>
      </c>
      <c r="D9" s="95">
        <f>IFERROR(VLOOKUP($A9,'[4]5. PQI Avoid Admits Performance'!$A$10:$P$51,16,FALSE),"")</f>
        <v>10.160382291779801</v>
      </c>
      <c r="E9" s="95">
        <f>IFERROR(VLOOKUP($A9,'[4]6. PDI Avoid Admits Perform'!$A$9:$H$50,8,FALSE),"")</f>
        <v>0.28010043559813003</v>
      </c>
      <c r="F9" s="92">
        <f>IFERROR((D9*'Statewide PAU Revenue'!$C$53)+(E9*'Statewide PAU Revenue'!$D$53),"")</f>
        <v>10.088064174779293</v>
      </c>
    </row>
    <row r="10" spans="1:6" x14ac:dyDescent="0.25">
      <c r="A10" s="62">
        <v>210006</v>
      </c>
      <c r="B10" s="62" t="s">
        <v>70</v>
      </c>
      <c r="C10" s="84" t="str">
        <f>IFERROR(VLOOKUP(A10,'[4]4. PAU Readmissions Performance'!$A$9:$I$52,9,FALSE),"")</f>
        <v/>
      </c>
      <c r="D10" s="95" t="str">
        <f>IFERROR(VLOOKUP($A10,'[4]5. PQI Avoid Admits Performance'!$A$10:$P$51,16,FALSE),"")</f>
        <v/>
      </c>
      <c r="E10" s="95" t="str">
        <f>IFERROR(VLOOKUP($A10,'[4]6. PDI Avoid Admits Perform'!$A$9:$H$50,8,FALSE),"")</f>
        <v/>
      </c>
      <c r="F10" s="92" t="str">
        <f>IFERROR((D10*'Statewide PAU Revenue'!$C$53)+(E10*'Statewide PAU Revenue'!$D$53),"")</f>
        <v/>
      </c>
    </row>
    <row r="11" spans="1:6" x14ac:dyDescent="0.25">
      <c r="A11" s="62">
        <v>210008</v>
      </c>
      <c r="B11" s="62" t="s">
        <v>71</v>
      </c>
      <c r="C11" s="84">
        <f>IFERROR(VLOOKUP(A11,'[4]4. PAU Readmissions Performance'!$A$9:$I$52,9,FALSE),"")</f>
        <v>3.2348083654380001E-2</v>
      </c>
      <c r="D11" s="95">
        <f>IFERROR(VLOOKUP($A11,'[4]5. PQI Avoid Admits Performance'!$A$10:$P$51,16,FALSE),"")</f>
        <v>25.196444706931601</v>
      </c>
      <c r="E11" s="95">
        <f>IFERROR(VLOOKUP($A11,'[4]6. PDI Avoid Admits Perform'!$A$9:$H$50,8,FALSE),"")</f>
        <v>3.2465499055790001</v>
      </c>
      <c r="F11" s="92">
        <f>IFERROR((D11*'Statewide PAU Revenue'!$C$53)+(E11*'Statewide PAU Revenue'!$D$53),"")</f>
        <v>25.035783798315933</v>
      </c>
    </row>
    <row r="12" spans="1:6" x14ac:dyDescent="0.25">
      <c r="A12" s="62">
        <v>210009</v>
      </c>
      <c r="B12" s="62" t="s">
        <v>72</v>
      </c>
      <c r="C12" s="84">
        <f>IFERROR(VLOOKUP(A12,'[4]4. PAU Readmissions Performance'!$A$9:$I$52,9,FALSE),"")</f>
        <v>5.234407664922E-2</v>
      </c>
      <c r="D12" s="95">
        <f>IFERROR(VLOOKUP($A12,'[4]5. PQI Avoid Admits Performance'!$A$10:$P$51,16,FALSE),"")</f>
        <v>24.938666985929899</v>
      </c>
      <c r="E12" s="95">
        <f>IFERROR(VLOOKUP($A12,'[4]6. PDI Avoid Admits Perform'!$A$9:$H$50,8,FALSE),"")</f>
        <v>3.1546997098612901</v>
      </c>
      <c r="F12" s="92">
        <f>IFERROR((D12*'Statewide PAU Revenue'!$C$53)+(E12*'Statewide PAU Revenue'!$D$53),"")</f>
        <v>24.779220573657732</v>
      </c>
    </row>
    <row r="13" spans="1:6" x14ac:dyDescent="0.25">
      <c r="A13" s="62">
        <v>210010</v>
      </c>
      <c r="B13" s="62" t="s">
        <v>73</v>
      </c>
      <c r="C13" s="84" t="str">
        <f>IFERROR(VLOOKUP(A13,'[4]4. PAU Readmissions Performance'!$A$9:$I$52,9,FALSE),"")</f>
        <v/>
      </c>
      <c r="D13" s="95" t="str">
        <f>IFERROR(VLOOKUP($A13,'[4]5. PQI Avoid Admits Performance'!$A$10:$P$51,16,FALSE),"")</f>
        <v/>
      </c>
      <c r="E13" s="95" t="str">
        <f>IFERROR(VLOOKUP($A13,'[4]6. PDI Avoid Admits Perform'!$A$9:$H$50,8,FALSE),"")</f>
        <v/>
      </c>
      <c r="F13" s="92" t="str">
        <f>IFERROR((D13*'Statewide PAU Revenue'!$C$53)+(E13*'Statewide PAU Revenue'!$D$53),"")</f>
        <v/>
      </c>
    </row>
    <row r="14" spans="1:6" x14ac:dyDescent="0.25">
      <c r="A14" s="62">
        <v>210011</v>
      </c>
      <c r="B14" s="62" t="s">
        <v>132</v>
      </c>
      <c r="C14" s="84">
        <f>IFERROR(VLOOKUP(A14,'[4]4. PAU Readmissions Performance'!$A$9:$I$52,9,FALSE),"")</f>
        <v>7.0585164407869994E-2</v>
      </c>
      <c r="D14" s="95">
        <f>IFERROR(VLOOKUP($A14,'[4]5. PQI Avoid Admits Performance'!$A$10:$P$51,16,FALSE),"")</f>
        <v>13.3120345789482</v>
      </c>
      <c r="E14" s="95">
        <f>IFERROR(VLOOKUP($A14,'[4]6. PDI Avoid Admits Perform'!$A$9:$H$50,8,FALSE),"")</f>
        <v>2.0806179038988999</v>
      </c>
      <c r="F14" s="92">
        <f>IFERROR((D14*'Statewide PAU Revenue'!$C$53)+(E14*'Statewide PAU Revenue'!$D$53),"")</f>
        <v>13.22982691351814</v>
      </c>
    </row>
    <row r="15" spans="1:6" x14ac:dyDescent="0.25">
      <c r="A15" s="62">
        <v>210012</v>
      </c>
      <c r="B15" s="62" t="s">
        <v>75</v>
      </c>
      <c r="C15" s="84">
        <f>IFERROR(VLOOKUP(A15,'[4]4. PAU Readmissions Performance'!$A$9:$I$52,9,FALSE),"")</f>
        <v>6.096071984306E-2</v>
      </c>
      <c r="D15" s="95">
        <f>IFERROR(VLOOKUP($A15,'[4]5. PQI Avoid Admits Performance'!$A$10:$P$51,16,FALSE),"")</f>
        <v>17.999685626901201</v>
      </c>
      <c r="E15" s="95">
        <f>IFERROR(VLOOKUP($A15,'[4]6. PDI Avoid Admits Perform'!$A$9:$H$50,8,FALSE),"")</f>
        <v>1.6657301957822099</v>
      </c>
      <c r="F15" s="92">
        <f>IFERROR((D15*'Statewide PAU Revenue'!$C$53)+(E15*'Statewide PAU Revenue'!$D$53),"")</f>
        <v>17.880130242030305</v>
      </c>
    </row>
    <row r="16" spans="1:6" x14ac:dyDescent="0.25">
      <c r="A16" s="62">
        <v>210013</v>
      </c>
      <c r="B16" s="62" t="s">
        <v>76</v>
      </c>
      <c r="C16" s="84" t="str">
        <f>IFERROR(VLOOKUP(A16,'[4]4. PAU Readmissions Performance'!$A$9:$I$52,9,FALSE),"")</f>
        <v/>
      </c>
      <c r="D16" s="95" t="str">
        <f>IFERROR(VLOOKUP($A16,'[4]5. PQI Avoid Admits Performance'!$A$10:$P$51,16,FALSE),"")</f>
        <v/>
      </c>
      <c r="E16" s="95" t="str">
        <f>IFERROR(VLOOKUP($A16,'[4]6. PDI Avoid Admits Perform'!$A$9:$H$50,8,FALSE),"")</f>
        <v/>
      </c>
      <c r="F16" s="92" t="str">
        <f>IFERROR((D16*'Statewide PAU Revenue'!$C$53)+(E16*'Statewide PAU Revenue'!$D$53),"")</f>
        <v/>
      </c>
    </row>
    <row r="17" spans="1:6" x14ac:dyDescent="0.25">
      <c r="A17" s="62">
        <v>210015</v>
      </c>
      <c r="B17" s="62" t="s">
        <v>133</v>
      </c>
      <c r="C17" s="84">
        <f>IFERROR(VLOOKUP(A17,'[4]4. PAU Readmissions Performance'!$A$9:$I$52,9,FALSE),"")</f>
        <v>6.2714312294740004E-2</v>
      </c>
      <c r="D17" s="95">
        <f>IFERROR(VLOOKUP($A17,'[4]5. PQI Avoid Admits Performance'!$A$10:$P$51,16,FALSE),"")</f>
        <v>19.471367185888699</v>
      </c>
      <c r="E17" s="95">
        <f>IFERROR(VLOOKUP($A17,'[4]6. PDI Avoid Admits Perform'!$A$9:$H$50,8,FALSE),"")</f>
        <v>1.6108135688709599</v>
      </c>
      <c r="F17" s="92">
        <f>IFERROR((D17*'Statewide PAU Revenue'!$C$53)+(E17*'Statewide PAU Revenue'!$D$53),"")</f>
        <v>19.340637959235998</v>
      </c>
    </row>
    <row r="18" spans="1:6" x14ac:dyDescent="0.25">
      <c r="A18" s="62">
        <v>210016</v>
      </c>
      <c r="B18" s="62" t="s">
        <v>134</v>
      </c>
      <c r="C18" s="84">
        <f>IFERROR(VLOOKUP(A18,'[4]4. PAU Readmissions Performance'!$A$9:$I$52,9,FALSE),"")</f>
        <v>6.7176626305270007E-2</v>
      </c>
      <c r="D18" s="95">
        <f>IFERROR(VLOOKUP($A18,'[4]5. PQI Avoid Admits Performance'!$A$10:$P$51,16,FALSE),"")</f>
        <v>10.219133236179101</v>
      </c>
      <c r="E18" s="95">
        <f>IFERROR(VLOOKUP($A18,'[4]6. PDI Avoid Admits Perform'!$A$9:$H$50,8,FALSE),"")</f>
        <v>9.7479717485730005E-2</v>
      </c>
      <c r="F18" s="92">
        <f>IFERROR((D18*'Statewide PAU Revenue'!$C$53)+(E18*'Statewide PAU Revenue'!$D$53),"")</f>
        <v>10.145048414100314</v>
      </c>
    </row>
    <row r="19" spans="1:6" x14ac:dyDescent="0.25">
      <c r="A19" s="62">
        <v>210017</v>
      </c>
      <c r="B19" s="62" t="s">
        <v>79</v>
      </c>
      <c r="C19" s="84">
        <f>IFERROR(VLOOKUP(A19,'[4]4. PAU Readmissions Performance'!$A$9:$I$52,9,FALSE),"")</f>
        <v>2.133764436291E-2</v>
      </c>
      <c r="D19" s="95">
        <f>IFERROR(VLOOKUP($A19,'[4]5. PQI Avoid Admits Performance'!$A$10:$P$51,16,FALSE),"")</f>
        <v>10.5892194292455</v>
      </c>
      <c r="E19" s="95">
        <f>IFERROR(VLOOKUP($A19,'[4]6. PDI Avoid Admits Perform'!$A$9:$H$50,8,FALSE),"")</f>
        <v>0.28482292547755</v>
      </c>
      <c r="F19" s="92">
        <f>IFERROR((D19*'Statewide PAU Revenue'!$C$53)+(E19*'Statewide PAU Revenue'!$D$53),"")</f>
        <v>10.513797031096718</v>
      </c>
    </row>
    <row r="20" spans="1:6" x14ac:dyDescent="0.25">
      <c r="A20" s="62">
        <v>210018</v>
      </c>
      <c r="B20" s="62" t="s">
        <v>135</v>
      </c>
      <c r="C20" s="84">
        <f>IFERROR(VLOOKUP(A20,'[4]4. PAU Readmissions Performance'!$A$9:$I$52,9,FALSE),"")</f>
        <v>5.5911250395999999E-2</v>
      </c>
      <c r="D20" s="95">
        <f>IFERROR(VLOOKUP($A20,'[4]5. PQI Avoid Admits Performance'!$A$10:$P$51,16,FALSE),"")</f>
        <v>7.0079691002164797</v>
      </c>
      <c r="E20" s="95">
        <f>IFERROR(VLOOKUP($A20,'[4]6. PDI Avoid Admits Perform'!$A$9:$H$50,8,FALSE),"")</f>
        <v>0.43540057650325997</v>
      </c>
      <c r="F20" s="92">
        <f>IFERROR((D20*'Statewide PAU Revenue'!$C$53)+(E20*'Statewide PAU Revenue'!$D$53),"")</f>
        <v>6.959861588061413</v>
      </c>
    </row>
    <row r="21" spans="1:6" x14ac:dyDescent="0.25">
      <c r="A21" s="62">
        <v>210019</v>
      </c>
      <c r="B21" s="62" t="s">
        <v>136</v>
      </c>
      <c r="C21" s="84">
        <f>IFERROR(VLOOKUP(A21,'[4]4. PAU Readmissions Performance'!$A$9:$I$52,9,FALSE),"")</f>
        <v>5.113906447641E-2</v>
      </c>
      <c r="D21" s="95">
        <f>IFERROR(VLOOKUP($A21,'[4]5. PQI Avoid Admits Performance'!$A$10:$P$51,16,FALSE),"")</f>
        <v>16.7357682876548</v>
      </c>
      <c r="E21" s="95">
        <f>IFERROR(VLOOKUP($A21,'[4]6. PDI Avoid Admits Perform'!$A$9:$H$50,8,FALSE),"")</f>
        <v>1.4101751224863801</v>
      </c>
      <c r="F21" s="92">
        <f>IFERROR((D21*'Statewide PAU Revenue'!$C$53)+(E21*'Statewide PAU Revenue'!$D$53),"")</f>
        <v>16.623593548537674</v>
      </c>
    </row>
    <row r="22" spans="1:6" x14ac:dyDescent="0.25">
      <c r="A22" s="62">
        <v>210022</v>
      </c>
      <c r="B22" s="62" t="s">
        <v>81</v>
      </c>
      <c r="C22" s="84">
        <f>IFERROR(VLOOKUP(A22,'[4]4. PAU Readmissions Performance'!$A$9:$I$52,9,FALSE),"")</f>
        <v>6.9909751039029994E-2</v>
      </c>
      <c r="D22" s="95">
        <f>IFERROR(VLOOKUP($A22,'[4]5. PQI Avoid Admits Performance'!$A$10:$P$51,16,FALSE),"")</f>
        <v>5.1459880027518103</v>
      </c>
      <c r="E22" s="95">
        <f>IFERROR(VLOOKUP($A22,'[4]6. PDI Avoid Admits Perform'!$A$9:$H$50,8,FALSE),"")</f>
        <v>0.24676826155591</v>
      </c>
      <c r="F22" s="92">
        <f>IFERROR((D22*'Statewide PAU Revenue'!$C$53)+(E22*'Statewide PAU Revenue'!$D$53),"")</f>
        <v>5.1101284643689722</v>
      </c>
    </row>
    <row r="23" spans="1:6" x14ac:dyDescent="0.25">
      <c r="A23" s="62">
        <v>210023</v>
      </c>
      <c r="B23" s="62" t="s">
        <v>137</v>
      </c>
      <c r="C23" s="84">
        <f>IFERROR(VLOOKUP(A23,'[4]4. PAU Readmissions Performance'!$A$9:$I$52,9,FALSE),"")</f>
        <v>5.8921185434129997E-2</v>
      </c>
      <c r="D23" s="95">
        <f>IFERROR(VLOOKUP($A23,'[4]5. PQI Avoid Admits Performance'!$A$10:$P$51,16,FALSE),"")</f>
        <v>10.1483684962484</v>
      </c>
      <c r="E23" s="95">
        <f>IFERROR(VLOOKUP($A23,'[4]6. PDI Avoid Admits Perform'!$A$9:$H$50,8,FALSE),"")</f>
        <v>0.33236947308442</v>
      </c>
      <c r="F23" s="92">
        <f>IFERROR((D23*'Statewide PAU Revenue'!$C$53)+(E23*'Statewide PAU Revenue'!$D$53),"")</f>
        <v>10.076520893501126</v>
      </c>
    </row>
    <row r="24" spans="1:6" x14ac:dyDescent="0.25">
      <c r="A24" s="62">
        <v>210024</v>
      </c>
      <c r="B24" s="62" t="s">
        <v>138</v>
      </c>
      <c r="C24" s="84">
        <f>IFERROR(VLOOKUP(A24,'[4]4. PAU Readmissions Performance'!$A$9:$I$52,9,FALSE),"")</f>
        <v>6.8084717789669999E-2</v>
      </c>
      <c r="D24" s="95">
        <f>IFERROR(VLOOKUP($A24,'[4]5. PQI Avoid Admits Performance'!$A$10:$P$51,16,FALSE),"")</f>
        <v>22.0261101055392</v>
      </c>
      <c r="E24" s="95">
        <f>IFERROR(VLOOKUP($A24,'[4]6. PDI Avoid Admits Perform'!$A$9:$H$50,8,FALSE),"")</f>
        <v>2.5194297650357802</v>
      </c>
      <c r="F24" s="92">
        <f>IFERROR((D24*'Statewide PAU Revenue'!$C$53)+(E24*'Statewide PAU Revenue'!$D$53),"")</f>
        <v>21.883332155305581</v>
      </c>
    </row>
    <row r="25" spans="1:6" x14ac:dyDescent="0.25">
      <c r="A25" s="62">
        <v>210027</v>
      </c>
      <c r="B25" s="62" t="s">
        <v>139</v>
      </c>
      <c r="C25" s="84">
        <f>IFERROR(VLOOKUP(A25,'[4]4. PAU Readmissions Performance'!$A$9:$I$52,9,FALSE),"")</f>
        <v>5.9708498805600002E-2</v>
      </c>
      <c r="D25" s="95">
        <f>IFERROR(VLOOKUP($A25,'[4]5. PQI Avoid Admits Performance'!$A$10:$P$51,16,FALSE),"")</f>
        <v>17.739504960310299</v>
      </c>
      <c r="E25" s="95">
        <f>IFERROR(VLOOKUP($A25,'[4]6. PDI Avoid Admits Perform'!$A$9:$H$50,8,FALSE),"")</f>
        <v>0.17741809565889999</v>
      </c>
      <c r="F25" s="92">
        <f>IFERROR((D25*'Statewide PAU Revenue'!$C$53)+(E25*'Statewide PAU Revenue'!$D$53),"")</f>
        <v>17.610960342743915</v>
      </c>
    </row>
    <row r="26" spans="1:6" x14ac:dyDescent="0.25">
      <c r="A26" s="62">
        <v>210028</v>
      </c>
      <c r="B26" s="62" t="s">
        <v>140</v>
      </c>
      <c r="C26" s="84">
        <f>IFERROR(VLOOKUP(A26,'[4]4. PAU Readmissions Performance'!$A$9:$I$52,9,FALSE),"")</f>
        <v>4.683328773414E-2</v>
      </c>
      <c r="D26" s="95">
        <f>IFERROR(VLOOKUP($A26,'[4]5. PQI Avoid Admits Performance'!$A$10:$P$51,16,FALSE),"")</f>
        <v>13.697279572258401</v>
      </c>
      <c r="E26" s="95">
        <f>IFERROR(VLOOKUP($A26,'[4]6. PDI Avoid Admits Perform'!$A$9:$H$50,8,FALSE),"")</f>
        <v>0.16121545500821999</v>
      </c>
      <c r="F26" s="92">
        <f>IFERROR((D26*'Statewide PAU Revenue'!$C$53)+(E26*'Statewide PAU Revenue'!$D$53),"")</f>
        <v>13.598203181239736</v>
      </c>
    </row>
    <row r="27" spans="1:6" x14ac:dyDescent="0.25">
      <c r="A27" s="62">
        <v>210029</v>
      </c>
      <c r="B27" s="62" t="s">
        <v>141</v>
      </c>
      <c r="C27" s="84">
        <f>IFERROR(VLOOKUP(A27,'[4]4. PAU Readmissions Performance'!$A$9:$I$52,9,FALSE),"")</f>
        <v>5.7596534390579997E-2</v>
      </c>
      <c r="D27" s="95">
        <f>IFERROR(VLOOKUP($A27,'[4]5. PQI Avoid Admits Performance'!$A$10:$P$51,16,FALSE),"")</f>
        <v>23.983470799245801</v>
      </c>
      <c r="E27" s="95">
        <f>IFERROR(VLOOKUP($A27,'[4]6. PDI Avoid Admits Perform'!$A$9:$H$50,8,FALSE),"")</f>
        <v>1.9404771868020501</v>
      </c>
      <c r="F27" s="92">
        <f>IFERROR((D27*'Statewide PAU Revenue'!$C$53)+(E27*'Statewide PAU Revenue'!$D$53),"")</f>
        <v>23.822128459592932</v>
      </c>
    </row>
    <row r="28" spans="1:6" x14ac:dyDescent="0.25">
      <c r="A28" s="62">
        <v>210030</v>
      </c>
      <c r="B28" s="62" t="s">
        <v>86</v>
      </c>
      <c r="C28" s="84">
        <f>IFERROR(VLOOKUP(A28,'[4]4. PAU Readmissions Performance'!$A$9:$I$52,9,FALSE),"")</f>
        <v>2.3248636809730001E-2</v>
      </c>
      <c r="D28" s="95">
        <f>IFERROR(VLOOKUP($A28,'[4]5. PQI Avoid Admits Performance'!$A$10:$P$51,16,FALSE),"")</f>
        <v>8.3944831372186997</v>
      </c>
      <c r="E28" s="95">
        <f>IFERROR(VLOOKUP($A28,'[4]6. PDI Avoid Admits Perform'!$A$9:$H$50,8,FALSE),"")</f>
        <v>0</v>
      </c>
      <c r="F28" s="92">
        <f>IFERROR((D28*'Statewide PAU Revenue'!$C$53)+(E28*'Statewide PAU Revenue'!$D$53),"")</f>
        <v>8.333040232804354</v>
      </c>
    </row>
    <row r="29" spans="1:6" x14ac:dyDescent="0.25">
      <c r="A29" s="62">
        <v>210032</v>
      </c>
      <c r="B29" s="62" t="s">
        <v>87</v>
      </c>
      <c r="C29" s="84">
        <f>IFERROR(VLOOKUP(A29,'[4]4. PAU Readmissions Performance'!$A$9:$I$52,9,FALSE),"")</f>
        <v>5.5806977223619998E-2</v>
      </c>
      <c r="D29" s="95">
        <f>IFERROR(VLOOKUP($A29,'[4]5. PQI Avoid Admits Performance'!$A$10:$P$51,16,FALSE),"")</f>
        <v>16.914005864357101</v>
      </c>
      <c r="E29" s="95">
        <f>IFERROR(VLOOKUP($A29,'[4]6. PDI Avoid Admits Perform'!$A$9:$H$50,8,FALSE),"")</f>
        <v>0.12418181719</v>
      </c>
      <c r="F29" s="92">
        <f>IFERROR((D29*'Statewide PAU Revenue'!$C$53)+(E29*'Statewide PAU Revenue'!$D$53),"")</f>
        <v>16.791113777113527</v>
      </c>
    </row>
    <row r="30" spans="1:6" x14ac:dyDescent="0.25">
      <c r="A30" s="62">
        <v>210033</v>
      </c>
      <c r="B30" s="62" t="s">
        <v>88</v>
      </c>
      <c r="C30" s="84">
        <f>IFERROR(VLOOKUP(A30,'[4]4. PAU Readmissions Performance'!$A$9:$I$52,9,FALSE),"")</f>
        <v>7.2879148154279996E-2</v>
      </c>
      <c r="D30" s="95">
        <f>IFERROR(VLOOKUP($A30,'[4]5. PQI Avoid Admits Performance'!$A$10:$P$51,16,FALSE),"")</f>
        <v>12.2798384834326</v>
      </c>
      <c r="E30" s="95">
        <f>IFERROR(VLOOKUP($A30,'[4]6. PDI Avoid Admits Perform'!$A$9:$H$50,8,FALSE),"")</f>
        <v>0.45110856373962999</v>
      </c>
      <c r="F30" s="92">
        <f>IFERROR((D30*'Statewide PAU Revenue'!$C$53)+(E30*'Statewide PAU Revenue'!$D$53),"")</f>
        <v>12.193258820346921</v>
      </c>
    </row>
    <row r="31" spans="1:6" x14ac:dyDescent="0.25">
      <c r="A31" s="62">
        <v>210034</v>
      </c>
      <c r="B31" s="62" t="s">
        <v>142</v>
      </c>
      <c r="C31" s="84">
        <f>IFERROR(VLOOKUP(A31,'[4]4. PAU Readmissions Performance'!$A$9:$I$52,9,FALSE),"")</f>
        <v>7.8923140610729997E-2</v>
      </c>
      <c r="D31" s="95">
        <f>IFERROR(VLOOKUP($A31,'[4]5. PQI Avoid Admits Performance'!$A$10:$P$51,16,FALSE),"")</f>
        <v>22.322355071832</v>
      </c>
      <c r="E31" s="95">
        <f>IFERROR(VLOOKUP($A31,'[4]6. PDI Avoid Admits Perform'!$A$9:$H$50,8,FALSE),"")</f>
        <v>2.2739382792995499</v>
      </c>
      <c r="F31" s="92">
        <f>IFERROR((D31*'Statewide PAU Revenue'!$C$53)+(E31*'Statewide PAU Revenue'!$D$53),"")</f>
        <v>22.175611914867282</v>
      </c>
    </row>
    <row r="32" spans="1:6" x14ac:dyDescent="0.25">
      <c r="A32" s="62">
        <v>210035</v>
      </c>
      <c r="B32" s="62" t="s">
        <v>143</v>
      </c>
      <c r="C32" s="84">
        <f>IFERROR(VLOOKUP(A32,'[4]4. PAU Readmissions Performance'!$A$9:$I$52,9,FALSE),"")</f>
        <v>6.1964717865810003E-2</v>
      </c>
      <c r="D32" s="95">
        <f>IFERROR(VLOOKUP($A32,'[4]5. PQI Avoid Admits Performance'!$A$10:$P$51,16,FALSE),"")</f>
        <v>10.735904382728799</v>
      </c>
      <c r="E32" s="95">
        <f>IFERROR(VLOOKUP($A32,'[4]6. PDI Avoid Admits Perform'!$A$9:$H$50,8,FALSE),"")</f>
        <v>0.18995197418432999</v>
      </c>
      <c r="F32" s="92">
        <f>IFERROR((D32*'Statewide PAU Revenue'!$C$53)+(E32*'Statewide PAU Revenue'!$D$53),"")</f>
        <v>10.658713930951786</v>
      </c>
    </row>
    <row r="33" spans="1:6" x14ac:dyDescent="0.25">
      <c r="A33" s="62">
        <v>210037</v>
      </c>
      <c r="B33" s="62" t="s">
        <v>91</v>
      </c>
      <c r="C33" s="84">
        <f>IFERROR(VLOOKUP(A33,'[4]4. PAU Readmissions Performance'!$A$9:$I$52,9,FALSE),"")</f>
        <v>5.1055416950850002E-2</v>
      </c>
      <c r="D33" s="95">
        <f>IFERROR(VLOOKUP($A33,'[4]5. PQI Avoid Admits Performance'!$A$10:$P$51,16,FALSE),"")</f>
        <v>10.3588593721413</v>
      </c>
      <c r="E33" s="95">
        <f>IFERROR(VLOOKUP($A33,'[4]6. PDI Avoid Admits Perform'!$A$9:$H$50,8,FALSE),"")</f>
        <v>0.56008021385024997</v>
      </c>
      <c r="F33" s="92">
        <f>IFERROR((D33*'Statewide PAU Revenue'!$C$53)+(E33*'Statewide PAU Revenue'!$D$53),"")</f>
        <v>10.287137809138716</v>
      </c>
    </row>
    <row r="34" spans="1:6" x14ac:dyDescent="0.25">
      <c r="A34" s="62">
        <v>210038</v>
      </c>
      <c r="B34" s="62" t="s">
        <v>92</v>
      </c>
      <c r="C34" s="84">
        <f>IFERROR(VLOOKUP(A34,'[4]4. PAU Readmissions Performance'!$A$9:$I$52,9,FALSE),"")</f>
        <v>7.0047824732189998E-2</v>
      </c>
      <c r="D34" s="95">
        <f>IFERROR(VLOOKUP($A34,'[4]5. PQI Avoid Admits Performance'!$A$10:$P$51,16,FALSE),"")</f>
        <v>28.592554406941499</v>
      </c>
      <c r="E34" s="95">
        <f>IFERROR(VLOOKUP($A34,'[4]6. PDI Avoid Admits Perform'!$A$9:$H$50,8,FALSE),"")</f>
        <v>5.1631209739650403</v>
      </c>
      <c r="F34" s="92">
        <f>IFERROR((D34*'Statewide PAU Revenue'!$C$53)+(E34*'Statewide PAU Revenue'!$D$53),"")</f>
        <v>28.421064106064961</v>
      </c>
    </row>
    <row r="35" spans="1:6" x14ac:dyDescent="0.25">
      <c r="A35" s="62">
        <v>210039</v>
      </c>
      <c r="B35" s="62" t="s">
        <v>93</v>
      </c>
      <c r="C35" s="84">
        <f>IFERROR(VLOOKUP(A35,'[4]4. PAU Readmissions Performance'!$A$9:$I$52,9,FALSE),"")</f>
        <v>5.7083594994289999E-2</v>
      </c>
      <c r="D35" s="95">
        <f>IFERROR(VLOOKUP($A35,'[4]5. PQI Avoid Admits Performance'!$A$10:$P$51,16,FALSE),"")</f>
        <v>11.6232857476821</v>
      </c>
      <c r="E35" s="95">
        <f>IFERROR(VLOOKUP($A35,'[4]6. PDI Avoid Admits Perform'!$A$9:$H$50,8,FALSE),"")</f>
        <v>0.17528484558056001</v>
      </c>
      <c r="F35" s="92">
        <f>IFERROR((D35*'Statewide PAU Revenue'!$C$53)+(E35*'Statewide PAU Revenue'!$D$53),"")</f>
        <v>11.539492807287175</v>
      </c>
    </row>
    <row r="36" spans="1:6" x14ac:dyDescent="0.25">
      <c r="A36" s="62">
        <v>210040</v>
      </c>
      <c r="B36" s="62" t="s">
        <v>94</v>
      </c>
      <c r="C36" s="84">
        <f>IFERROR(VLOOKUP(A36,'[4]4. PAU Readmissions Performance'!$A$9:$I$52,9,FALSE),"")</f>
        <v>0.10008704714968999</v>
      </c>
      <c r="D36" s="95">
        <f>IFERROR(VLOOKUP($A36,'[4]5. PQI Avoid Admits Performance'!$A$10:$P$51,16,FALSE),"")</f>
        <v>14.9783657407435</v>
      </c>
      <c r="E36" s="95">
        <f>IFERROR(VLOOKUP($A36,'[4]6. PDI Avoid Admits Perform'!$A$9:$H$50,8,FALSE),"")</f>
        <v>1.30655646331525</v>
      </c>
      <c r="F36" s="92">
        <f>IFERROR((D36*'Statewide PAU Revenue'!$C$53)+(E36*'Statewide PAU Revenue'!$D$53),"")</f>
        <v>14.878295771351373</v>
      </c>
    </row>
    <row r="37" spans="1:6" x14ac:dyDescent="0.25">
      <c r="A37" s="62">
        <v>210043</v>
      </c>
      <c r="B37" s="62" t="s">
        <v>95</v>
      </c>
      <c r="C37" s="84">
        <f>IFERROR(VLOOKUP(A37,'[4]4. PAU Readmissions Performance'!$A$9:$I$52,9,FALSE),"")</f>
        <v>8.2000849460040007E-2</v>
      </c>
      <c r="D37" s="95">
        <f>IFERROR(VLOOKUP($A37,'[4]5. PQI Avoid Admits Performance'!$A$10:$P$51,16,FALSE),"")</f>
        <v>11.138228315140401</v>
      </c>
      <c r="E37" s="95">
        <f>IFERROR(VLOOKUP($A37,'[4]6. PDI Avoid Admits Perform'!$A$9:$H$50,8,FALSE),"")</f>
        <v>1.0955581377889501</v>
      </c>
      <c r="F37" s="92">
        <f>IFERROR((D37*'Statewide PAU Revenue'!$C$53)+(E37*'Statewide PAU Revenue'!$D$53),"")</f>
        <v>11.064721606783815</v>
      </c>
    </row>
    <row r="38" spans="1:6" x14ac:dyDescent="0.25">
      <c r="A38" s="62">
        <v>210044</v>
      </c>
      <c r="B38" s="62" t="s">
        <v>96</v>
      </c>
      <c r="C38" s="84">
        <f>IFERROR(VLOOKUP(A38,'[4]4. PAU Readmissions Performance'!$A$9:$I$52,9,FALSE),"")</f>
        <v>4.7809122976519999E-2</v>
      </c>
      <c r="D38" s="95">
        <f>IFERROR(VLOOKUP($A38,'[4]5. PQI Avoid Admits Performance'!$A$10:$P$51,16,FALSE),"")</f>
        <v>11.733584406676799</v>
      </c>
      <c r="E38" s="95">
        <f>IFERROR(VLOOKUP($A38,'[4]6. PDI Avoid Admits Perform'!$A$9:$H$50,8,FALSE),"")</f>
        <v>1.0723214805461101</v>
      </c>
      <c r="F38" s="92">
        <f>IFERROR((D38*'Statewide PAU Revenue'!$C$53)+(E38*'Statewide PAU Revenue'!$D$53),"")</f>
        <v>11.655549946639335</v>
      </c>
    </row>
    <row r="39" spans="1:6" x14ac:dyDescent="0.25">
      <c r="A39" s="62">
        <v>210045</v>
      </c>
      <c r="B39" s="62" t="s">
        <v>97</v>
      </c>
      <c r="C39" s="84" t="str">
        <f>IFERROR(VLOOKUP(A39,'[4]4. PAU Readmissions Performance'!$A$9:$I$52,9,FALSE),"")</f>
        <v/>
      </c>
      <c r="D39" s="95" t="str">
        <f>IFERROR(VLOOKUP($A39,'[4]5. PQI Avoid Admits Performance'!$A$10:$P$51,16,FALSE),"")</f>
        <v/>
      </c>
      <c r="E39" s="95" t="str">
        <f>IFERROR(VLOOKUP($A39,'[4]6. PDI Avoid Admits Perform'!$A$9:$H$50,8,FALSE),"")</f>
        <v/>
      </c>
      <c r="F39" s="92" t="str">
        <f>IFERROR((D39*'Statewide PAU Revenue'!$C$53)+(E39*'Statewide PAU Revenue'!$D$53),"")</f>
        <v/>
      </c>
    </row>
    <row r="40" spans="1:6" x14ac:dyDescent="0.25">
      <c r="A40" s="62">
        <v>210048</v>
      </c>
      <c r="B40" s="62" t="s">
        <v>144</v>
      </c>
      <c r="C40" s="84">
        <f>IFERROR(VLOOKUP(A40,'[4]4. PAU Readmissions Performance'!$A$9:$I$52,9,FALSE),"")</f>
        <v>7.6729095229860003E-2</v>
      </c>
      <c r="D40" s="95">
        <f>IFERROR(VLOOKUP($A40,'[4]5. PQI Avoid Admits Performance'!$A$10:$P$51,16,FALSE),"")</f>
        <v>7.6260095277132001</v>
      </c>
      <c r="E40" s="95">
        <f>IFERROR(VLOOKUP($A40,'[4]6. PDI Avoid Admits Perform'!$A$9:$H$50,8,FALSE),"")</f>
        <v>0.50920872774899995</v>
      </c>
      <c r="F40" s="92">
        <f>IFERROR((D40*'Statewide PAU Revenue'!$C$53)+(E40*'Statewide PAU Revenue'!$D$53),"")</f>
        <v>7.5739185407947343</v>
      </c>
    </row>
    <row r="41" spans="1:6" x14ac:dyDescent="0.25">
      <c r="A41" s="62">
        <v>210049</v>
      </c>
      <c r="B41" s="62" t="s">
        <v>145</v>
      </c>
      <c r="C41" s="84">
        <f>IFERROR(VLOOKUP(A41,'[4]4. PAU Readmissions Performance'!$A$9:$I$52,9,FALSE),"")</f>
        <v>8.2248294577769998E-2</v>
      </c>
      <c r="D41" s="95">
        <f>IFERROR(VLOOKUP($A41,'[4]5. PQI Avoid Admits Performance'!$A$10:$P$51,16,FALSE),"")</f>
        <v>10.106310490074399</v>
      </c>
      <c r="E41" s="95">
        <f>IFERROR(VLOOKUP($A41,'[4]6. PDI Avoid Admits Perform'!$A$9:$H$50,8,FALSE),"")</f>
        <v>0.41341608440017003</v>
      </c>
      <c r="F41" s="92">
        <f>IFERROR((D41*'Statewide PAU Revenue'!$C$53)+(E41*'Statewide PAU Revenue'!$D$53),"")</f>
        <v>10.035363944023738</v>
      </c>
    </row>
    <row r="42" spans="1:6" x14ac:dyDescent="0.25">
      <c r="A42" s="62">
        <v>210051</v>
      </c>
      <c r="B42" s="62" t="s">
        <v>100</v>
      </c>
      <c r="C42" s="84">
        <f>IFERROR(VLOOKUP(A42,'[4]4. PAU Readmissions Performance'!$A$9:$I$52,9,FALSE),"")</f>
        <v>7.5561476538680006E-2</v>
      </c>
      <c r="D42" s="95">
        <f>IFERROR(VLOOKUP($A42,'[4]5. PQI Avoid Admits Performance'!$A$10:$P$51,16,FALSE),"")</f>
        <v>12.3206130890431</v>
      </c>
      <c r="E42" s="95">
        <f>IFERROR(VLOOKUP($A42,'[4]6. PDI Avoid Admits Perform'!$A$9:$H$50,8,FALSE),"")</f>
        <v>7.2727628026320004E-2</v>
      </c>
      <c r="F42" s="92">
        <f>IFERROR((D42*'Statewide PAU Revenue'!$C$53)+(E42*'Statewide PAU Revenue'!$D$53),"")</f>
        <v>12.230965442683249</v>
      </c>
    </row>
    <row r="43" spans="1:6" x14ac:dyDescent="0.25">
      <c r="A43" s="62">
        <v>210055</v>
      </c>
      <c r="B43" s="62" t="s">
        <v>146</v>
      </c>
      <c r="C43" s="84" t="str">
        <f>IFERROR(VLOOKUP(A43,'[4]4. PAU Readmissions Performance'!$A$9:$I$52,9,FALSE),"")</f>
        <v/>
      </c>
      <c r="D43" s="95" t="str">
        <f>IFERROR(VLOOKUP($A43,'[4]5. PQI Avoid Admits Performance'!$A$10:$P$51,16,FALSE),"")</f>
        <v/>
      </c>
      <c r="E43" s="95" t="str">
        <f>IFERROR(VLOOKUP($A43,'[4]6. PDI Avoid Admits Perform'!$A$9:$H$50,8,FALSE),"")</f>
        <v/>
      </c>
      <c r="F43" s="92" t="str">
        <f>IFERROR((D43*'Statewide PAU Revenue'!$C$53)+(E43*'Statewide PAU Revenue'!$D$53),"")</f>
        <v/>
      </c>
    </row>
    <row r="44" spans="1:6" x14ac:dyDescent="0.25">
      <c r="A44" s="62">
        <v>210056</v>
      </c>
      <c r="B44" s="62" t="s">
        <v>147</v>
      </c>
      <c r="C44" s="84">
        <f>IFERROR(VLOOKUP(A44,'[4]4. PAU Readmissions Performance'!$A$9:$I$52,9,FALSE),"")</f>
        <v>7.3302052562099998E-2</v>
      </c>
      <c r="D44" s="95">
        <f>IFERROR(VLOOKUP($A44,'[4]5. PQI Avoid Admits Performance'!$A$10:$P$51,16,FALSE),"")</f>
        <v>23.000041392250701</v>
      </c>
      <c r="E44" s="95">
        <f>IFERROR(VLOOKUP($A44,'[4]6. PDI Avoid Admits Perform'!$A$9:$H$50,8,FALSE),"")</f>
        <v>1.86636265083663</v>
      </c>
      <c r="F44" s="92">
        <f>IFERROR((D44*'Statewide PAU Revenue'!$C$53)+(E44*'Statewide PAU Revenue'!$D$53),"")</f>
        <v>22.845354727019942</v>
      </c>
    </row>
    <row r="45" spans="1:6" x14ac:dyDescent="0.25">
      <c r="A45" s="62">
        <v>210057</v>
      </c>
      <c r="B45" s="62" t="s">
        <v>102</v>
      </c>
      <c r="C45" s="84">
        <f>IFERROR(VLOOKUP(A45,'[4]4. PAU Readmissions Performance'!$A$9:$I$52,9,FALSE),"")</f>
        <v>6.0896866736830001E-2</v>
      </c>
      <c r="D45" s="95">
        <f>IFERROR(VLOOKUP($A45,'[4]5. PQI Avoid Admits Performance'!$A$10:$P$51,16,FALSE),"")</f>
        <v>7.4270512133500501</v>
      </c>
      <c r="E45" s="95">
        <f>IFERROR(VLOOKUP($A45,'[4]6. PDI Avoid Admits Perform'!$A$9:$H$50,8,FALSE),"")</f>
        <v>0.65872794404016999</v>
      </c>
      <c r="F45" s="92">
        <f>IFERROR((D45*'Statewide PAU Revenue'!$C$53)+(E45*'Statewide PAU Revenue'!$D$53),"")</f>
        <v>7.3775108863419732</v>
      </c>
    </row>
    <row r="46" spans="1:6" x14ac:dyDescent="0.25">
      <c r="A46" s="62">
        <v>210058</v>
      </c>
      <c r="B46" s="62" t="s">
        <v>103</v>
      </c>
      <c r="C46" s="84">
        <f>IFERROR(VLOOKUP(A46,'[4]4. PAU Readmissions Performance'!$A$9:$I$52,9,FALSE),"")</f>
        <v>1.387183259514E-2</v>
      </c>
      <c r="D46" s="95" t="str">
        <f>IFERROR(VLOOKUP($A46,'[4]5. PQI Avoid Admits Performance'!$A$10:$P$51,16,FALSE),"")</f>
        <v/>
      </c>
      <c r="E46" s="95" t="str">
        <f>IFERROR(VLOOKUP($A46,'[4]6. PDI Avoid Admits Perform'!$A$9:$H$50,8,FALSE),"")</f>
        <v/>
      </c>
      <c r="F46" s="92" t="str">
        <f>IFERROR((D46*'Statewide PAU Revenue'!$C$53)+(E46*'Statewide PAU Revenue'!$D$53),"")</f>
        <v/>
      </c>
    </row>
    <row r="47" spans="1:6" x14ac:dyDescent="0.25">
      <c r="A47" s="62">
        <v>210060</v>
      </c>
      <c r="B47" s="62" t="s">
        <v>148</v>
      </c>
      <c r="C47" s="84">
        <f>IFERROR(VLOOKUP(A47,'[4]4. PAU Readmissions Performance'!$A$9:$I$52,9,FALSE),"")</f>
        <v>5.6168275953200002E-2</v>
      </c>
      <c r="D47" s="95">
        <f>IFERROR(VLOOKUP($A47,'[4]5. PQI Avoid Admits Performance'!$A$10:$P$51,16,FALSE),"")</f>
        <v>14.263052766452599</v>
      </c>
      <c r="E47" s="95">
        <f>IFERROR(VLOOKUP($A47,'[4]6. PDI Avoid Admits Perform'!$A$9:$H$50,8,FALSE),"")</f>
        <v>9.8799369909860005E-2</v>
      </c>
      <c r="F47" s="92">
        <f>IFERROR((D47*'Statewide PAU Revenue'!$C$53)+(E47*'Statewide PAU Revenue'!$D$53),"")</f>
        <v>14.159378382536604</v>
      </c>
    </row>
    <row r="48" spans="1:6" x14ac:dyDescent="0.25">
      <c r="A48" s="62">
        <v>210061</v>
      </c>
      <c r="B48" s="62" t="s">
        <v>105</v>
      </c>
      <c r="C48" s="84">
        <f>IFERROR(VLOOKUP(A48,'[4]4. PAU Readmissions Performance'!$A$9:$I$52,9,FALSE),"")</f>
        <v>2.994770393642E-2</v>
      </c>
      <c r="D48" s="95">
        <f>IFERROR(VLOOKUP($A48,'[4]5. PQI Avoid Admits Performance'!$A$10:$P$51,16,FALSE),"")</f>
        <v>11.455221466462801</v>
      </c>
      <c r="E48" s="95">
        <f>IFERROR(VLOOKUP($A48,'[4]6. PDI Avoid Admits Perform'!$A$9:$H$50,8,FALSE),"")</f>
        <v>1.0013199959786201</v>
      </c>
      <c r="F48" s="92">
        <f>IFERROR((D48*'Statewide PAU Revenue'!$C$53)+(E48*'Statewide PAU Revenue'!$D$53),"")</f>
        <v>11.378704775880614</v>
      </c>
    </row>
    <row r="49" spans="1:6" x14ac:dyDescent="0.25">
      <c r="A49" s="62">
        <v>210062</v>
      </c>
      <c r="B49" s="62" t="s">
        <v>149</v>
      </c>
      <c r="C49" s="84">
        <f>IFERROR(VLOOKUP(A49,'[4]4. PAU Readmissions Performance'!$A$9:$I$52,9,FALSE),"")</f>
        <v>6.941827659317E-2</v>
      </c>
      <c r="D49" s="95">
        <f>IFERROR(VLOOKUP($A49,'[4]5. PQI Avoid Admits Performance'!$A$10:$P$51,16,FALSE),"")</f>
        <v>13.1135136648052</v>
      </c>
      <c r="E49" s="95">
        <f>IFERROR(VLOOKUP($A49,'[4]6. PDI Avoid Admits Perform'!$A$9:$H$50,8,FALSE),"")</f>
        <v>5.6166037836339999E-2</v>
      </c>
      <c r="F49" s="92">
        <f>IFERROR((D49*'Statewide PAU Revenue'!$C$53)+(E49*'Statewide PAU Revenue'!$D$53),"")</f>
        <v>13.017941209773197</v>
      </c>
    </row>
    <row r="50" spans="1:6" x14ac:dyDescent="0.25">
      <c r="A50" s="62">
        <v>210063</v>
      </c>
      <c r="B50" s="62" t="s">
        <v>150</v>
      </c>
      <c r="C50" s="84">
        <f>IFERROR(VLOOKUP(A50,'[4]4. PAU Readmissions Performance'!$A$9:$I$52,9,FALSE),"")</f>
        <v>6.2224340586330001E-2</v>
      </c>
      <c r="D50" s="95">
        <f>IFERROR(VLOOKUP($A50,'[4]5. PQI Avoid Admits Performance'!$A$10:$P$51,16,FALSE),"")</f>
        <v>12.4667068816488</v>
      </c>
      <c r="E50" s="95">
        <f>IFERROR(VLOOKUP($A50,'[4]6. PDI Avoid Admits Perform'!$A$9:$H$50,8,FALSE),"")</f>
        <v>1.02278406157375</v>
      </c>
      <c r="F50" s="92">
        <f>IFERROR((D50*'Statewide PAU Revenue'!$C$53)+(E50*'Statewide PAU Revenue'!$D$53),"")</f>
        <v>12.382943790525122</v>
      </c>
    </row>
    <row r="51" spans="1:6" x14ac:dyDescent="0.25">
      <c r="A51" s="62">
        <v>210064</v>
      </c>
      <c r="B51" s="62" t="s">
        <v>108</v>
      </c>
      <c r="C51" s="84">
        <f>IFERROR(VLOOKUP(A51,'[4]4. PAU Readmissions Performance'!$A$9:$I$52,9,FALSE),"")</f>
        <v>3.0077667861840001E-2</v>
      </c>
      <c r="D51" s="95" t="str">
        <f>IFERROR(VLOOKUP($A51,'[4]5. PQI Avoid Admits Performance'!$A$10:$P$51,16,FALSE),"")</f>
        <v/>
      </c>
      <c r="E51" s="95" t="str">
        <f>IFERROR(VLOOKUP($A51,'[4]6. PDI Avoid Admits Perform'!$A$9:$H$50,8,FALSE),"")</f>
        <v/>
      </c>
      <c r="F51" s="92" t="str">
        <f>IFERROR((D51*'Statewide PAU Revenue'!$C$53)+(E51*'Statewide PAU Revenue'!$D$53),"")</f>
        <v/>
      </c>
    </row>
    <row r="52" spans="1:6" x14ac:dyDescent="0.25">
      <c r="A52" s="62">
        <v>210065</v>
      </c>
      <c r="B52" s="62" t="s">
        <v>109</v>
      </c>
      <c r="C52" s="84">
        <f>IFERROR(VLOOKUP(A52,'[4]4. PAU Readmissions Performance'!$A$9:$I$52,9,FALSE),"")</f>
        <v>6.6082002097920006E-2</v>
      </c>
      <c r="D52" s="95">
        <f>IFERROR(VLOOKUP($A52,'[4]5. PQI Avoid Admits Performance'!$A$10:$P$51,16,FALSE),"")</f>
        <v>8.0657262450602794</v>
      </c>
      <c r="E52" s="95">
        <f>IFERROR(VLOOKUP($A52,'[4]6. PDI Avoid Admits Perform'!$A$9:$H$50,8,FALSE),"")</f>
        <v>0.37510289260327001</v>
      </c>
      <c r="F52" s="92">
        <f>IFERROR((D52*'Statewide PAU Revenue'!$C$53)+(E52*'Statewide PAU Revenue'!$D$53),"")</f>
        <v>8.0094351991664965</v>
      </c>
    </row>
    <row r="53" spans="1:6" s="66" customFormat="1" x14ac:dyDescent="0.25">
      <c r="A53" s="63" t="s">
        <v>151</v>
      </c>
      <c r="B53" s="63" t="s">
        <v>152</v>
      </c>
      <c r="C53" s="137">
        <f>IFERROR(VLOOKUP(A53,'[4]4. PAU Readmissions Performance'!$A$9:$I$52,9,FALSE),"")</f>
        <v>5.88956928101E-2</v>
      </c>
      <c r="D53" s="138">
        <f>IFERROR(VLOOKUP($A53,'[4]5. PQI Avoid Admits Performance'!$A$10:$P$51,16,FALSE),"")</f>
        <v>12.6372116542067</v>
      </c>
      <c r="E53" s="138">
        <f>IFERROR(VLOOKUP($A53,'[4]6. PDI Avoid Admits Perform'!$A$9:$H$50,8,FALSE),"")</f>
        <v>0.79009245447191001</v>
      </c>
      <c r="F53" s="109">
        <f>IFERROR((D53*'Statewide PAU Revenue'!$C$53)+(E53*'Statewide PAU Revenue'!$D$53),"")</f>
        <v>12.550497391913732</v>
      </c>
    </row>
    <row r="54" spans="1:6" x14ac:dyDescent="0.25">
      <c r="A54" s="87"/>
      <c r="B54" s="87"/>
      <c r="C54" s="87"/>
      <c r="D54" s="62"/>
      <c r="E54" s="62"/>
      <c r="F54" s="62"/>
    </row>
    <row r="55" spans="1:6" x14ac:dyDescent="0.25">
      <c r="F55" s="112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61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0" sqref="O10:O11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0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223" width="9.28515625" style="9"/>
    <col min="224" max="224" width="11.7109375" style="9" customWidth="1"/>
    <col min="225" max="225" width="28.28515625" style="9" customWidth="1"/>
    <col min="226" max="226" width="25.7109375" style="9" customWidth="1"/>
    <col min="227" max="227" width="16" style="9" customWidth="1"/>
    <col min="228" max="228" width="16.7109375" style="9" customWidth="1"/>
    <col min="229" max="229" width="13.42578125" style="9" customWidth="1"/>
    <col min="230" max="230" width="14.28515625" style="9" customWidth="1"/>
    <col min="231" max="231" width="18.28515625" style="9" customWidth="1"/>
    <col min="232" max="232" width="17.42578125" style="9" bestFit="1" customWidth="1"/>
    <col min="233" max="233" width="18.28515625" style="9" bestFit="1" customWidth="1"/>
    <col min="234" max="479" width="9.28515625" style="9"/>
    <col min="480" max="480" width="11.7109375" style="9" customWidth="1"/>
    <col min="481" max="481" width="28.28515625" style="9" customWidth="1"/>
    <col min="482" max="482" width="25.7109375" style="9" customWidth="1"/>
    <col min="483" max="483" width="16" style="9" customWidth="1"/>
    <col min="484" max="484" width="16.7109375" style="9" customWidth="1"/>
    <col min="485" max="485" width="13.42578125" style="9" customWidth="1"/>
    <col min="486" max="486" width="14.28515625" style="9" customWidth="1"/>
    <col min="487" max="487" width="18.28515625" style="9" customWidth="1"/>
    <col min="488" max="488" width="17.42578125" style="9" bestFit="1" customWidth="1"/>
    <col min="489" max="489" width="18.28515625" style="9" bestFit="1" customWidth="1"/>
    <col min="490" max="735" width="9.28515625" style="9"/>
    <col min="736" max="736" width="11.7109375" style="9" customWidth="1"/>
    <col min="737" max="737" width="28.28515625" style="9" customWidth="1"/>
    <col min="738" max="738" width="25.7109375" style="9" customWidth="1"/>
    <col min="739" max="739" width="16" style="9" customWidth="1"/>
    <col min="740" max="740" width="16.7109375" style="9" customWidth="1"/>
    <col min="741" max="741" width="13.42578125" style="9" customWidth="1"/>
    <col min="742" max="742" width="14.28515625" style="9" customWidth="1"/>
    <col min="743" max="743" width="18.28515625" style="9" customWidth="1"/>
    <col min="744" max="744" width="17.42578125" style="9" bestFit="1" customWidth="1"/>
    <col min="745" max="745" width="18.28515625" style="9" bestFit="1" customWidth="1"/>
    <col min="746" max="991" width="9.28515625" style="9"/>
    <col min="992" max="992" width="11.7109375" style="9" customWidth="1"/>
    <col min="993" max="993" width="28.28515625" style="9" customWidth="1"/>
    <col min="994" max="994" width="25.7109375" style="9" customWidth="1"/>
    <col min="995" max="995" width="16" style="9" customWidth="1"/>
    <col min="996" max="996" width="16.7109375" style="9" customWidth="1"/>
    <col min="997" max="997" width="13.42578125" style="9" customWidth="1"/>
    <col min="998" max="998" width="14.28515625" style="9" customWidth="1"/>
    <col min="999" max="999" width="18.28515625" style="9" customWidth="1"/>
    <col min="1000" max="1000" width="17.42578125" style="9" bestFit="1" customWidth="1"/>
    <col min="1001" max="1001" width="18.28515625" style="9" bestFit="1" customWidth="1"/>
    <col min="1002" max="1247" width="9.28515625" style="9"/>
    <col min="1248" max="1248" width="11.7109375" style="9" customWidth="1"/>
    <col min="1249" max="1249" width="28.28515625" style="9" customWidth="1"/>
    <col min="1250" max="1250" width="25.7109375" style="9" customWidth="1"/>
    <col min="1251" max="1251" width="16" style="9" customWidth="1"/>
    <col min="1252" max="1252" width="16.7109375" style="9" customWidth="1"/>
    <col min="1253" max="1253" width="13.42578125" style="9" customWidth="1"/>
    <col min="1254" max="1254" width="14.28515625" style="9" customWidth="1"/>
    <col min="1255" max="1255" width="18.28515625" style="9" customWidth="1"/>
    <col min="1256" max="1256" width="17.42578125" style="9" bestFit="1" customWidth="1"/>
    <col min="1257" max="1257" width="18.28515625" style="9" bestFit="1" customWidth="1"/>
    <col min="1258" max="1503" width="9.28515625" style="9"/>
    <col min="1504" max="1504" width="11.7109375" style="9" customWidth="1"/>
    <col min="1505" max="1505" width="28.28515625" style="9" customWidth="1"/>
    <col min="1506" max="1506" width="25.7109375" style="9" customWidth="1"/>
    <col min="1507" max="1507" width="16" style="9" customWidth="1"/>
    <col min="1508" max="1508" width="16.7109375" style="9" customWidth="1"/>
    <col min="1509" max="1509" width="13.42578125" style="9" customWidth="1"/>
    <col min="1510" max="1510" width="14.28515625" style="9" customWidth="1"/>
    <col min="1511" max="1511" width="18.28515625" style="9" customWidth="1"/>
    <col min="1512" max="1512" width="17.42578125" style="9" bestFit="1" customWidth="1"/>
    <col min="1513" max="1513" width="18.28515625" style="9" bestFit="1" customWidth="1"/>
    <col min="1514" max="1759" width="9.28515625" style="9"/>
    <col min="1760" max="1760" width="11.7109375" style="9" customWidth="1"/>
    <col min="1761" max="1761" width="28.28515625" style="9" customWidth="1"/>
    <col min="1762" max="1762" width="25.7109375" style="9" customWidth="1"/>
    <col min="1763" max="1763" width="16" style="9" customWidth="1"/>
    <col min="1764" max="1764" width="16.7109375" style="9" customWidth="1"/>
    <col min="1765" max="1765" width="13.42578125" style="9" customWidth="1"/>
    <col min="1766" max="1766" width="14.28515625" style="9" customWidth="1"/>
    <col min="1767" max="1767" width="18.28515625" style="9" customWidth="1"/>
    <col min="1768" max="1768" width="17.42578125" style="9" bestFit="1" customWidth="1"/>
    <col min="1769" max="1769" width="18.28515625" style="9" bestFit="1" customWidth="1"/>
    <col min="1770" max="2015" width="9.28515625" style="9"/>
    <col min="2016" max="2016" width="11.7109375" style="9" customWidth="1"/>
    <col min="2017" max="2017" width="28.28515625" style="9" customWidth="1"/>
    <col min="2018" max="2018" width="25.7109375" style="9" customWidth="1"/>
    <col min="2019" max="2019" width="16" style="9" customWidth="1"/>
    <col min="2020" max="2020" width="16.7109375" style="9" customWidth="1"/>
    <col min="2021" max="2021" width="13.42578125" style="9" customWidth="1"/>
    <col min="2022" max="2022" width="14.28515625" style="9" customWidth="1"/>
    <col min="2023" max="2023" width="18.28515625" style="9" customWidth="1"/>
    <col min="2024" max="2024" width="17.42578125" style="9" bestFit="1" customWidth="1"/>
    <col min="2025" max="2025" width="18.28515625" style="9" bestFit="1" customWidth="1"/>
    <col min="2026" max="2271" width="9.28515625" style="9"/>
    <col min="2272" max="2272" width="11.7109375" style="9" customWidth="1"/>
    <col min="2273" max="2273" width="28.28515625" style="9" customWidth="1"/>
    <col min="2274" max="2274" width="25.7109375" style="9" customWidth="1"/>
    <col min="2275" max="2275" width="16" style="9" customWidth="1"/>
    <col min="2276" max="2276" width="16.7109375" style="9" customWidth="1"/>
    <col min="2277" max="2277" width="13.42578125" style="9" customWidth="1"/>
    <col min="2278" max="2278" width="14.28515625" style="9" customWidth="1"/>
    <col min="2279" max="2279" width="18.28515625" style="9" customWidth="1"/>
    <col min="2280" max="2280" width="17.42578125" style="9" bestFit="1" customWidth="1"/>
    <col min="2281" max="2281" width="18.28515625" style="9" bestFit="1" customWidth="1"/>
    <col min="2282" max="2527" width="9.28515625" style="9"/>
    <col min="2528" max="2528" width="11.7109375" style="9" customWidth="1"/>
    <col min="2529" max="2529" width="28.28515625" style="9" customWidth="1"/>
    <col min="2530" max="2530" width="25.7109375" style="9" customWidth="1"/>
    <col min="2531" max="2531" width="16" style="9" customWidth="1"/>
    <col min="2532" max="2532" width="16.7109375" style="9" customWidth="1"/>
    <col min="2533" max="2533" width="13.42578125" style="9" customWidth="1"/>
    <col min="2534" max="2534" width="14.28515625" style="9" customWidth="1"/>
    <col min="2535" max="2535" width="18.28515625" style="9" customWidth="1"/>
    <col min="2536" max="2536" width="17.42578125" style="9" bestFit="1" customWidth="1"/>
    <col min="2537" max="2537" width="18.28515625" style="9" bestFit="1" customWidth="1"/>
    <col min="2538" max="2783" width="9.28515625" style="9"/>
    <col min="2784" max="2784" width="11.7109375" style="9" customWidth="1"/>
    <col min="2785" max="2785" width="28.28515625" style="9" customWidth="1"/>
    <col min="2786" max="2786" width="25.7109375" style="9" customWidth="1"/>
    <col min="2787" max="2787" width="16" style="9" customWidth="1"/>
    <col min="2788" max="2788" width="16.7109375" style="9" customWidth="1"/>
    <col min="2789" max="2789" width="13.42578125" style="9" customWidth="1"/>
    <col min="2790" max="2790" width="14.28515625" style="9" customWidth="1"/>
    <col min="2791" max="2791" width="18.28515625" style="9" customWidth="1"/>
    <col min="2792" max="2792" width="17.42578125" style="9" bestFit="1" customWidth="1"/>
    <col min="2793" max="2793" width="18.28515625" style="9" bestFit="1" customWidth="1"/>
    <col min="2794" max="3039" width="9.28515625" style="9"/>
    <col min="3040" max="3040" width="11.7109375" style="9" customWidth="1"/>
    <col min="3041" max="3041" width="28.28515625" style="9" customWidth="1"/>
    <col min="3042" max="3042" width="25.7109375" style="9" customWidth="1"/>
    <col min="3043" max="3043" width="16" style="9" customWidth="1"/>
    <col min="3044" max="3044" width="16.7109375" style="9" customWidth="1"/>
    <col min="3045" max="3045" width="13.42578125" style="9" customWidth="1"/>
    <col min="3046" max="3046" width="14.28515625" style="9" customWidth="1"/>
    <col min="3047" max="3047" width="18.28515625" style="9" customWidth="1"/>
    <col min="3048" max="3048" width="17.42578125" style="9" bestFit="1" customWidth="1"/>
    <col min="3049" max="3049" width="18.28515625" style="9" bestFit="1" customWidth="1"/>
    <col min="3050" max="3295" width="9.28515625" style="9"/>
    <col min="3296" max="3296" width="11.7109375" style="9" customWidth="1"/>
    <col min="3297" max="3297" width="28.28515625" style="9" customWidth="1"/>
    <col min="3298" max="3298" width="25.7109375" style="9" customWidth="1"/>
    <col min="3299" max="3299" width="16" style="9" customWidth="1"/>
    <col min="3300" max="3300" width="16.7109375" style="9" customWidth="1"/>
    <col min="3301" max="3301" width="13.42578125" style="9" customWidth="1"/>
    <col min="3302" max="3302" width="14.28515625" style="9" customWidth="1"/>
    <col min="3303" max="3303" width="18.28515625" style="9" customWidth="1"/>
    <col min="3304" max="3304" width="17.42578125" style="9" bestFit="1" customWidth="1"/>
    <col min="3305" max="3305" width="18.28515625" style="9" bestFit="1" customWidth="1"/>
    <col min="3306" max="3551" width="9.28515625" style="9"/>
    <col min="3552" max="3552" width="11.7109375" style="9" customWidth="1"/>
    <col min="3553" max="3553" width="28.28515625" style="9" customWidth="1"/>
    <col min="3554" max="3554" width="25.7109375" style="9" customWidth="1"/>
    <col min="3555" max="3555" width="16" style="9" customWidth="1"/>
    <col min="3556" max="3556" width="16.7109375" style="9" customWidth="1"/>
    <col min="3557" max="3557" width="13.42578125" style="9" customWidth="1"/>
    <col min="3558" max="3558" width="14.28515625" style="9" customWidth="1"/>
    <col min="3559" max="3559" width="18.28515625" style="9" customWidth="1"/>
    <col min="3560" max="3560" width="17.42578125" style="9" bestFit="1" customWidth="1"/>
    <col min="3561" max="3561" width="18.28515625" style="9" bestFit="1" customWidth="1"/>
    <col min="3562" max="3807" width="9.28515625" style="9"/>
    <col min="3808" max="3808" width="11.7109375" style="9" customWidth="1"/>
    <col min="3809" max="3809" width="28.28515625" style="9" customWidth="1"/>
    <col min="3810" max="3810" width="25.7109375" style="9" customWidth="1"/>
    <col min="3811" max="3811" width="16" style="9" customWidth="1"/>
    <col min="3812" max="3812" width="16.7109375" style="9" customWidth="1"/>
    <col min="3813" max="3813" width="13.42578125" style="9" customWidth="1"/>
    <col min="3814" max="3814" width="14.28515625" style="9" customWidth="1"/>
    <col min="3815" max="3815" width="18.28515625" style="9" customWidth="1"/>
    <col min="3816" max="3816" width="17.42578125" style="9" bestFit="1" customWidth="1"/>
    <col min="3817" max="3817" width="18.28515625" style="9" bestFit="1" customWidth="1"/>
    <col min="3818" max="4063" width="9.28515625" style="9"/>
    <col min="4064" max="4064" width="11.7109375" style="9" customWidth="1"/>
    <col min="4065" max="4065" width="28.28515625" style="9" customWidth="1"/>
    <col min="4066" max="4066" width="25.7109375" style="9" customWidth="1"/>
    <col min="4067" max="4067" width="16" style="9" customWidth="1"/>
    <col min="4068" max="4068" width="16.7109375" style="9" customWidth="1"/>
    <col min="4069" max="4069" width="13.42578125" style="9" customWidth="1"/>
    <col min="4070" max="4070" width="14.28515625" style="9" customWidth="1"/>
    <col min="4071" max="4071" width="18.28515625" style="9" customWidth="1"/>
    <col min="4072" max="4072" width="17.42578125" style="9" bestFit="1" customWidth="1"/>
    <col min="4073" max="4073" width="18.28515625" style="9" bestFit="1" customWidth="1"/>
    <col min="4074" max="4319" width="9.28515625" style="9"/>
    <col min="4320" max="4320" width="11.7109375" style="9" customWidth="1"/>
    <col min="4321" max="4321" width="28.28515625" style="9" customWidth="1"/>
    <col min="4322" max="4322" width="25.7109375" style="9" customWidth="1"/>
    <col min="4323" max="4323" width="16" style="9" customWidth="1"/>
    <col min="4324" max="4324" width="16.7109375" style="9" customWidth="1"/>
    <col min="4325" max="4325" width="13.42578125" style="9" customWidth="1"/>
    <col min="4326" max="4326" width="14.28515625" style="9" customWidth="1"/>
    <col min="4327" max="4327" width="18.28515625" style="9" customWidth="1"/>
    <col min="4328" max="4328" width="17.42578125" style="9" bestFit="1" customWidth="1"/>
    <col min="4329" max="4329" width="18.28515625" style="9" bestFit="1" customWidth="1"/>
    <col min="4330" max="4575" width="9.28515625" style="9"/>
    <col min="4576" max="4576" width="11.7109375" style="9" customWidth="1"/>
    <col min="4577" max="4577" width="28.28515625" style="9" customWidth="1"/>
    <col min="4578" max="4578" width="25.7109375" style="9" customWidth="1"/>
    <col min="4579" max="4579" width="16" style="9" customWidth="1"/>
    <col min="4580" max="4580" width="16.7109375" style="9" customWidth="1"/>
    <col min="4581" max="4581" width="13.42578125" style="9" customWidth="1"/>
    <col min="4582" max="4582" width="14.28515625" style="9" customWidth="1"/>
    <col min="4583" max="4583" width="18.28515625" style="9" customWidth="1"/>
    <col min="4584" max="4584" width="17.42578125" style="9" bestFit="1" customWidth="1"/>
    <col min="4585" max="4585" width="18.28515625" style="9" bestFit="1" customWidth="1"/>
    <col min="4586" max="4831" width="9.28515625" style="9"/>
    <col min="4832" max="4832" width="11.7109375" style="9" customWidth="1"/>
    <col min="4833" max="4833" width="28.28515625" style="9" customWidth="1"/>
    <col min="4834" max="4834" width="25.7109375" style="9" customWidth="1"/>
    <col min="4835" max="4835" width="16" style="9" customWidth="1"/>
    <col min="4836" max="4836" width="16.7109375" style="9" customWidth="1"/>
    <col min="4837" max="4837" width="13.42578125" style="9" customWidth="1"/>
    <col min="4838" max="4838" width="14.28515625" style="9" customWidth="1"/>
    <col min="4839" max="4839" width="18.28515625" style="9" customWidth="1"/>
    <col min="4840" max="4840" width="17.42578125" style="9" bestFit="1" customWidth="1"/>
    <col min="4841" max="4841" width="18.28515625" style="9" bestFit="1" customWidth="1"/>
    <col min="4842" max="5087" width="9.28515625" style="9"/>
    <col min="5088" max="5088" width="11.7109375" style="9" customWidth="1"/>
    <col min="5089" max="5089" width="28.28515625" style="9" customWidth="1"/>
    <col min="5090" max="5090" width="25.7109375" style="9" customWidth="1"/>
    <col min="5091" max="5091" width="16" style="9" customWidth="1"/>
    <col min="5092" max="5092" width="16.7109375" style="9" customWidth="1"/>
    <col min="5093" max="5093" width="13.42578125" style="9" customWidth="1"/>
    <col min="5094" max="5094" width="14.28515625" style="9" customWidth="1"/>
    <col min="5095" max="5095" width="18.28515625" style="9" customWidth="1"/>
    <col min="5096" max="5096" width="17.42578125" style="9" bestFit="1" customWidth="1"/>
    <col min="5097" max="5097" width="18.28515625" style="9" bestFit="1" customWidth="1"/>
    <col min="5098" max="5343" width="9.28515625" style="9"/>
    <col min="5344" max="5344" width="11.7109375" style="9" customWidth="1"/>
    <col min="5345" max="5345" width="28.28515625" style="9" customWidth="1"/>
    <col min="5346" max="5346" width="25.7109375" style="9" customWidth="1"/>
    <col min="5347" max="5347" width="16" style="9" customWidth="1"/>
    <col min="5348" max="5348" width="16.7109375" style="9" customWidth="1"/>
    <col min="5349" max="5349" width="13.42578125" style="9" customWidth="1"/>
    <col min="5350" max="5350" width="14.28515625" style="9" customWidth="1"/>
    <col min="5351" max="5351" width="18.28515625" style="9" customWidth="1"/>
    <col min="5352" max="5352" width="17.42578125" style="9" bestFit="1" customWidth="1"/>
    <col min="5353" max="5353" width="18.28515625" style="9" bestFit="1" customWidth="1"/>
    <col min="5354" max="5599" width="9.28515625" style="9"/>
    <col min="5600" max="5600" width="11.7109375" style="9" customWidth="1"/>
    <col min="5601" max="5601" width="28.28515625" style="9" customWidth="1"/>
    <col min="5602" max="5602" width="25.7109375" style="9" customWidth="1"/>
    <col min="5603" max="5603" width="16" style="9" customWidth="1"/>
    <col min="5604" max="5604" width="16.7109375" style="9" customWidth="1"/>
    <col min="5605" max="5605" width="13.42578125" style="9" customWidth="1"/>
    <col min="5606" max="5606" width="14.28515625" style="9" customWidth="1"/>
    <col min="5607" max="5607" width="18.28515625" style="9" customWidth="1"/>
    <col min="5608" max="5608" width="17.42578125" style="9" bestFit="1" customWidth="1"/>
    <col min="5609" max="5609" width="18.28515625" style="9" bestFit="1" customWidth="1"/>
    <col min="5610" max="5855" width="9.28515625" style="9"/>
    <col min="5856" max="5856" width="11.7109375" style="9" customWidth="1"/>
    <col min="5857" max="5857" width="28.28515625" style="9" customWidth="1"/>
    <col min="5858" max="5858" width="25.7109375" style="9" customWidth="1"/>
    <col min="5859" max="5859" width="16" style="9" customWidth="1"/>
    <col min="5860" max="5860" width="16.7109375" style="9" customWidth="1"/>
    <col min="5861" max="5861" width="13.42578125" style="9" customWidth="1"/>
    <col min="5862" max="5862" width="14.28515625" style="9" customWidth="1"/>
    <col min="5863" max="5863" width="18.28515625" style="9" customWidth="1"/>
    <col min="5864" max="5864" width="17.42578125" style="9" bestFit="1" customWidth="1"/>
    <col min="5865" max="5865" width="18.28515625" style="9" bestFit="1" customWidth="1"/>
    <col min="5866" max="6111" width="9.28515625" style="9"/>
    <col min="6112" max="6112" width="11.7109375" style="9" customWidth="1"/>
    <col min="6113" max="6113" width="28.28515625" style="9" customWidth="1"/>
    <col min="6114" max="6114" width="25.7109375" style="9" customWidth="1"/>
    <col min="6115" max="6115" width="16" style="9" customWidth="1"/>
    <col min="6116" max="6116" width="16.7109375" style="9" customWidth="1"/>
    <col min="6117" max="6117" width="13.42578125" style="9" customWidth="1"/>
    <col min="6118" max="6118" width="14.28515625" style="9" customWidth="1"/>
    <col min="6119" max="6119" width="18.28515625" style="9" customWidth="1"/>
    <col min="6120" max="6120" width="17.42578125" style="9" bestFit="1" customWidth="1"/>
    <col min="6121" max="6121" width="18.28515625" style="9" bestFit="1" customWidth="1"/>
    <col min="6122" max="6367" width="9.28515625" style="9"/>
    <col min="6368" max="6368" width="11.7109375" style="9" customWidth="1"/>
    <col min="6369" max="6369" width="28.28515625" style="9" customWidth="1"/>
    <col min="6370" max="6370" width="25.7109375" style="9" customWidth="1"/>
    <col min="6371" max="6371" width="16" style="9" customWidth="1"/>
    <col min="6372" max="6372" width="16.7109375" style="9" customWidth="1"/>
    <col min="6373" max="6373" width="13.42578125" style="9" customWidth="1"/>
    <col min="6374" max="6374" width="14.28515625" style="9" customWidth="1"/>
    <col min="6375" max="6375" width="18.28515625" style="9" customWidth="1"/>
    <col min="6376" max="6376" width="17.42578125" style="9" bestFit="1" customWidth="1"/>
    <col min="6377" max="6377" width="18.28515625" style="9" bestFit="1" customWidth="1"/>
    <col min="6378" max="6623" width="9.28515625" style="9"/>
    <col min="6624" max="6624" width="11.7109375" style="9" customWidth="1"/>
    <col min="6625" max="6625" width="28.28515625" style="9" customWidth="1"/>
    <col min="6626" max="6626" width="25.7109375" style="9" customWidth="1"/>
    <col min="6627" max="6627" width="16" style="9" customWidth="1"/>
    <col min="6628" max="6628" width="16.7109375" style="9" customWidth="1"/>
    <col min="6629" max="6629" width="13.42578125" style="9" customWidth="1"/>
    <col min="6630" max="6630" width="14.28515625" style="9" customWidth="1"/>
    <col min="6631" max="6631" width="18.28515625" style="9" customWidth="1"/>
    <col min="6632" max="6632" width="17.42578125" style="9" bestFit="1" customWidth="1"/>
    <col min="6633" max="6633" width="18.28515625" style="9" bestFit="1" customWidth="1"/>
    <col min="6634" max="6879" width="9.28515625" style="9"/>
    <col min="6880" max="6880" width="11.7109375" style="9" customWidth="1"/>
    <col min="6881" max="6881" width="28.28515625" style="9" customWidth="1"/>
    <col min="6882" max="6882" width="25.7109375" style="9" customWidth="1"/>
    <col min="6883" max="6883" width="16" style="9" customWidth="1"/>
    <col min="6884" max="6884" width="16.7109375" style="9" customWidth="1"/>
    <col min="6885" max="6885" width="13.42578125" style="9" customWidth="1"/>
    <col min="6886" max="6886" width="14.28515625" style="9" customWidth="1"/>
    <col min="6887" max="6887" width="18.28515625" style="9" customWidth="1"/>
    <col min="6888" max="6888" width="17.42578125" style="9" bestFit="1" customWidth="1"/>
    <col min="6889" max="6889" width="18.28515625" style="9" bestFit="1" customWidth="1"/>
    <col min="6890" max="7135" width="9.28515625" style="9"/>
    <col min="7136" max="7136" width="11.7109375" style="9" customWidth="1"/>
    <col min="7137" max="7137" width="28.28515625" style="9" customWidth="1"/>
    <col min="7138" max="7138" width="25.7109375" style="9" customWidth="1"/>
    <col min="7139" max="7139" width="16" style="9" customWidth="1"/>
    <col min="7140" max="7140" width="16.7109375" style="9" customWidth="1"/>
    <col min="7141" max="7141" width="13.42578125" style="9" customWidth="1"/>
    <col min="7142" max="7142" width="14.28515625" style="9" customWidth="1"/>
    <col min="7143" max="7143" width="18.28515625" style="9" customWidth="1"/>
    <col min="7144" max="7144" width="17.42578125" style="9" bestFit="1" customWidth="1"/>
    <col min="7145" max="7145" width="18.28515625" style="9" bestFit="1" customWidth="1"/>
    <col min="7146" max="7391" width="9.28515625" style="9"/>
    <col min="7392" max="7392" width="11.7109375" style="9" customWidth="1"/>
    <col min="7393" max="7393" width="28.28515625" style="9" customWidth="1"/>
    <col min="7394" max="7394" width="25.7109375" style="9" customWidth="1"/>
    <col min="7395" max="7395" width="16" style="9" customWidth="1"/>
    <col min="7396" max="7396" width="16.7109375" style="9" customWidth="1"/>
    <col min="7397" max="7397" width="13.42578125" style="9" customWidth="1"/>
    <col min="7398" max="7398" width="14.28515625" style="9" customWidth="1"/>
    <col min="7399" max="7399" width="18.28515625" style="9" customWidth="1"/>
    <col min="7400" max="7400" width="17.42578125" style="9" bestFit="1" customWidth="1"/>
    <col min="7401" max="7401" width="18.28515625" style="9" bestFit="1" customWidth="1"/>
    <col min="7402" max="7647" width="9.28515625" style="9"/>
    <col min="7648" max="7648" width="11.7109375" style="9" customWidth="1"/>
    <col min="7649" max="7649" width="28.28515625" style="9" customWidth="1"/>
    <col min="7650" max="7650" width="25.7109375" style="9" customWidth="1"/>
    <col min="7651" max="7651" width="16" style="9" customWidth="1"/>
    <col min="7652" max="7652" width="16.7109375" style="9" customWidth="1"/>
    <col min="7653" max="7653" width="13.42578125" style="9" customWidth="1"/>
    <col min="7654" max="7654" width="14.28515625" style="9" customWidth="1"/>
    <col min="7655" max="7655" width="18.28515625" style="9" customWidth="1"/>
    <col min="7656" max="7656" width="17.42578125" style="9" bestFit="1" customWidth="1"/>
    <col min="7657" max="7657" width="18.28515625" style="9" bestFit="1" customWidth="1"/>
    <col min="7658" max="7903" width="9.28515625" style="9"/>
    <col min="7904" max="7904" width="11.7109375" style="9" customWidth="1"/>
    <col min="7905" max="7905" width="28.28515625" style="9" customWidth="1"/>
    <col min="7906" max="7906" width="25.7109375" style="9" customWidth="1"/>
    <col min="7907" max="7907" width="16" style="9" customWidth="1"/>
    <col min="7908" max="7908" width="16.7109375" style="9" customWidth="1"/>
    <col min="7909" max="7909" width="13.42578125" style="9" customWidth="1"/>
    <col min="7910" max="7910" width="14.28515625" style="9" customWidth="1"/>
    <col min="7911" max="7911" width="18.28515625" style="9" customWidth="1"/>
    <col min="7912" max="7912" width="17.42578125" style="9" bestFit="1" customWidth="1"/>
    <col min="7913" max="7913" width="18.28515625" style="9" bestFit="1" customWidth="1"/>
    <col min="7914" max="8159" width="9.28515625" style="9"/>
    <col min="8160" max="8160" width="11.7109375" style="9" customWidth="1"/>
    <col min="8161" max="8161" width="28.28515625" style="9" customWidth="1"/>
    <col min="8162" max="8162" width="25.7109375" style="9" customWidth="1"/>
    <col min="8163" max="8163" width="16" style="9" customWidth="1"/>
    <col min="8164" max="8164" width="16.7109375" style="9" customWidth="1"/>
    <col min="8165" max="8165" width="13.42578125" style="9" customWidth="1"/>
    <col min="8166" max="8166" width="14.28515625" style="9" customWidth="1"/>
    <col min="8167" max="8167" width="18.28515625" style="9" customWidth="1"/>
    <col min="8168" max="8168" width="17.42578125" style="9" bestFit="1" customWidth="1"/>
    <col min="8169" max="8169" width="18.28515625" style="9" bestFit="1" customWidth="1"/>
    <col min="8170" max="8415" width="9.28515625" style="9"/>
    <col min="8416" max="8416" width="11.7109375" style="9" customWidth="1"/>
    <col min="8417" max="8417" width="28.28515625" style="9" customWidth="1"/>
    <col min="8418" max="8418" width="25.7109375" style="9" customWidth="1"/>
    <col min="8419" max="8419" width="16" style="9" customWidth="1"/>
    <col min="8420" max="8420" width="16.7109375" style="9" customWidth="1"/>
    <col min="8421" max="8421" width="13.42578125" style="9" customWidth="1"/>
    <col min="8422" max="8422" width="14.28515625" style="9" customWidth="1"/>
    <col min="8423" max="8423" width="18.28515625" style="9" customWidth="1"/>
    <col min="8424" max="8424" width="17.42578125" style="9" bestFit="1" customWidth="1"/>
    <col min="8425" max="8425" width="18.28515625" style="9" bestFit="1" customWidth="1"/>
    <col min="8426" max="8671" width="9.28515625" style="9"/>
    <col min="8672" max="8672" width="11.7109375" style="9" customWidth="1"/>
    <col min="8673" max="8673" width="28.28515625" style="9" customWidth="1"/>
    <col min="8674" max="8674" width="25.7109375" style="9" customWidth="1"/>
    <col min="8675" max="8675" width="16" style="9" customWidth="1"/>
    <col min="8676" max="8676" width="16.7109375" style="9" customWidth="1"/>
    <col min="8677" max="8677" width="13.42578125" style="9" customWidth="1"/>
    <col min="8678" max="8678" width="14.28515625" style="9" customWidth="1"/>
    <col min="8679" max="8679" width="18.28515625" style="9" customWidth="1"/>
    <col min="8680" max="8680" width="17.42578125" style="9" bestFit="1" customWidth="1"/>
    <col min="8681" max="8681" width="18.28515625" style="9" bestFit="1" customWidth="1"/>
    <col min="8682" max="8927" width="9.28515625" style="9"/>
    <col min="8928" max="8928" width="11.7109375" style="9" customWidth="1"/>
    <col min="8929" max="8929" width="28.28515625" style="9" customWidth="1"/>
    <col min="8930" max="8930" width="25.7109375" style="9" customWidth="1"/>
    <col min="8931" max="8931" width="16" style="9" customWidth="1"/>
    <col min="8932" max="8932" width="16.7109375" style="9" customWidth="1"/>
    <col min="8933" max="8933" width="13.42578125" style="9" customWidth="1"/>
    <col min="8934" max="8934" width="14.28515625" style="9" customWidth="1"/>
    <col min="8935" max="8935" width="18.28515625" style="9" customWidth="1"/>
    <col min="8936" max="8936" width="17.42578125" style="9" bestFit="1" customWidth="1"/>
    <col min="8937" max="8937" width="18.28515625" style="9" bestFit="1" customWidth="1"/>
    <col min="8938" max="9183" width="9.28515625" style="9"/>
    <col min="9184" max="9184" width="11.7109375" style="9" customWidth="1"/>
    <col min="9185" max="9185" width="28.28515625" style="9" customWidth="1"/>
    <col min="9186" max="9186" width="25.7109375" style="9" customWidth="1"/>
    <col min="9187" max="9187" width="16" style="9" customWidth="1"/>
    <col min="9188" max="9188" width="16.7109375" style="9" customWidth="1"/>
    <col min="9189" max="9189" width="13.42578125" style="9" customWidth="1"/>
    <col min="9190" max="9190" width="14.28515625" style="9" customWidth="1"/>
    <col min="9191" max="9191" width="18.28515625" style="9" customWidth="1"/>
    <col min="9192" max="9192" width="17.42578125" style="9" bestFit="1" customWidth="1"/>
    <col min="9193" max="9193" width="18.28515625" style="9" bestFit="1" customWidth="1"/>
    <col min="9194" max="9439" width="9.28515625" style="9"/>
    <col min="9440" max="9440" width="11.7109375" style="9" customWidth="1"/>
    <col min="9441" max="9441" width="28.28515625" style="9" customWidth="1"/>
    <col min="9442" max="9442" width="25.7109375" style="9" customWidth="1"/>
    <col min="9443" max="9443" width="16" style="9" customWidth="1"/>
    <col min="9444" max="9444" width="16.7109375" style="9" customWidth="1"/>
    <col min="9445" max="9445" width="13.42578125" style="9" customWidth="1"/>
    <col min="9446" max="9446" width="14.28515625" style="9" customWidth="1"/>
    <col min="9447" max="9447" width="18.28515625" style="9" customWidth="1"/>
    <col min="9448" max="9448" width="17.42578125" style="9" bestFit="1" customWidth="1"/>
    <col min="9449" max="9449" width="18.28515625" style="9" bestFit="1" customWidth="1"/>
    <col min="9450" max="9695" width="9.28515625" style="9"/>
    <col min="9696" max="9696" width="11.7109375" style="9" customWidth="1"/>
    <col min="9697" max="9697" width="28.28515625" style="9" customWidth="1"/>
    <col min="9698" max="9698" width="25.7109375" style="9" customWidth="1"/>
    <col min="9699" max="9699" width="16" style="9" customWidth="1"/>
    <col min="9700" max="9700" width="16.7109375" style="9" customWidth="1"/>
    <col min="9701" max="9701" width="13.42578125" style="9" customWidth="1"/>
    <col min="9702" max="9702" width="14.28515625" style="9" customWidth="1"/>
    <col min="9703" max="9703" width="18.28515625" style="9" customWidth="1"/>
    <col min="9704" max="9704" width="17.42578125" style="9" bestFit="1" customWidth="1"/>
    <col min="9705" max="9705" width="18.28515625" style="9" bestFit="1" customWidth="1"/>
    <col min="9706" max="9951" width="9.28515625" style="9"/>
    <col min="9952" max="9952" width="11.7109375" style="9" customWidth="1"/>
    <col min="9953" max="9953" width="28.28515625" style="9" customWidth="1"/>
    <col min="9954" max="9954" width="25.7109375" style="9" customWidth="1"/>
    <col min="9955" max="9955" width="16" style="9" customWidth="1"/>
    <col min="9956" max="9956" width="16.7109375" style="9" customWidth="1"/>
    <col min="9957" max="9957" width="13.42578125" style="9" customWidth="1"/>
    <col min="9958" max="9958" width="14.28515625" style="9" customWidth="1"/>
    <col min="9959" max="9959" width="18.28515625" style="9" customWidth="1"/>
    <col min="9960" max="9960" width="17.42578125" style="9" bestFit="1" customWidth="1"/>
    <col min="9961" max="9961" width="18.28515625" style="9" bestFit="1" customWidth="1"/>
    <col min="9962" max="10207" width="9.28515625" style="9"/>
    <col min="10208" max="10208" width="11.7109375" style="9" customWidth="1"/>
    <col min="10209" max="10209" width="28.28515625" style="9" customWidth="1"/>
    <col min="10210" max="10210" width="25.7109375" style="9" customWidth="1"/>
    <col min="10211" max="10211" width="16" style="9" customWidth="1"/>
    <col min="10212" max="10212" width="16.7109375" style="9" customWidth="1"/>
    <col min="10213" max="10213" width="13.42578125" style="9" customWidth="1"/>
    <col min="10214" max="10214" width="14.28515625" style="9" customWidth="1"/>
    <col min="10215" max="10215" width="18.28515625" style="9" customWidth="1"/>
    <col min="10216" max="10216" width="17.42578125" style="9" bestFit="1" customWidth="1"/>
    <col min="10217" max="10217" width="18.28515625" style="9" bestFit="1" customWidth="1"/>
    <col min="10218" max="10463" width="9.28515625" style="9"/>
    <col min="10464" max="10464" width="11.7109375" style="9" customWidth="1"/>
    <col min="10465" max="10465" width="28.28515625" style="9" customWidth="1"/>
    <col min="10466" max="10466" width="25.7109375" style="9" customWidth="1"/>
    <col min="10467" max="10467" width="16" style="9" customWidth="1"/>
    <col min="10468" max="10468" width="16.7109375" style="9" customWidth="1"/>
    <col min="10469" max="10469" width="13.42578125" style="9" customWidth="1"/>
    <col min="10470" max="10470" width="14.28515625" style="9" customWidth="1"/>
    <col min="10471" max="10471" width="18.28515625" style="9" customWidth="1"/>
    <col min="10472" max="10472" width="17.42578125" style="9" bestFit="1" customWidth="1"/>
    <col min="10473" max="10473" width="18.28515625" style="9" bestFit="1" customWidth="1"/>
    <col min="10474" max="10719" width="9.28515625" style="9"/>
    <col min="10720" max="10720" width="11.7109375" style="9" customWidth="1"/>
    <col min="10721" max="10721" width="28.28515625" style="9" customWidth="1"/>
    <col min="10722" max="10722" width="25.7109375" style="9" customWidth="1"/>
    <col min="10723" max="10723" width="16" style="9" customWidth="1"/>
    <col min="10724" max="10724" width="16.7109375" style="9" customWidth="1"/>
    <col min="10725" max="10725" width="13.42578125" style="9" customWidth="1"/>
    <col min="10726" max="10726" width="14.28515625" style="9" customWidth="1"/>
    <col min="10727" max="10727" width="18.28515625" style="9" customWidth="1"/>
    <col min="10728" max="10728" width="17.42578125" style="9" bestFit="1" customWidth="1"/>
    <col min="10729" max="10729" width="18.28515625" style="9" bestFit="1" customWidth="1"/>
    <col min="10730" max="10975" width="9.28515625" style="9"/>
    <col min="10976" max="10976" width="11.7109375" style="9" customWidth="1"/>
    <col min="10977" max="10977" width="28.28515625" style="9" customWidth="1"/>
    <col min="10978" max="10978" width="25.7109375" style="9" customWidth="1"/>
    <col min="10979" max="10979" width="16" style="9" customWidth="1"/>
    <col min="10980" max="10980" width="16.7109375" style="9" customWidth="1"/>
    <col min="10981" max="10981" width="13.42578125" style="9" customWidth="1"/>
    <col min="10982" max="10982" width="14.28515625" style="9" customWidth="1"/>
    <col min="10983" max="10983" width="18.28515625" style="9" customWidth="1"/>
    <col min="10984" max="10984" width="17.42578125" style="9" bestFit="1" customWidth="1"/>
    <col min="10985" max="10985" width="18.28515625" style="9" bestFit="1" customWidth="1"/>
    <col min="10986" max="11231" width="9.28515625" style="9"/>
    <col min="11232" max="11232" width="11.7109375" style="9" customWidth="1"/>
    <col min="11233" max="11233" width="28.28515625" style="9" customWidth="1"/>
    <col min="11234" max="11234" width="25.7109375" style="9" customWidth="1"/>
    <col min="11235" max="11235" width="16" style="9" customWidth="1"/>
    <col min="11236" max="11236" width="16.7109375" style="9" customWidth="1"/>
    <col min="11237" max="11237" width="13.42578125" style="9" customWidth="1"/>
    <col min="11238" max="11238" width="14.28515625" style="9" customWidth="1"/>
    <col min="11239" max="11239" width="18.28515625" style="9" customWidth="1"/>
    <col min="11240" max="11240" width="17.42578125" style="9" bestFit="1" customWidth="1"/>
    <col min="11241" max="11241" width="18.28515625" style="9" bestFit="1" customWidth="1"/>
    <col min="11242" max="11487" width="9.28515625" style="9"/>
    <col min="11488" max="11488" width="11.7109375" style="9" customWidth="1"/>
    <col min="11489" max="11489" width="28.28515625" style="9" customWidth="1"/>
    <col min="11490" max="11490" width="25.7109375" style="9" customWidth="1"/>
    <col min="11491" max="11491" width="16" style="9" customWidth="1"/>
    <col min="11492" max="11492" width="16.7109375" style="9" customWidth="1"/>
    <col min="11493" max="11493" width="13.42578125" style="9" customWidth="1"/>
    <col min="11494" max="11494" width="14.28515625" style="9" customWidth="1"/>
    <col min="11495" max="11495" width="18.28515625" style="9" customWidth="1"/>
    <col min="11496" max="11496" width="17.42578125" style="9" bestFit="1" customWidth="1"/>
    <col min="11497" max="11497" width="18.28515625" style="9" bestFit="1" customWidth="1"/>
    <col min="11498" max="11743" width="9.28515625" style="9"/>
    <col min="11744" max="11744" width="11.7109375" style="9" customWidth="1"/>
    <col min="11745" max="11745" width="28.28515625" style="9" customWidth="1"/>
    <col min="11746" max="11746" width="25.7109375" style="9" customWidth="1"/>
    <col min="11747" max="11747" width="16" style="9" customWidth="1"/>
    <col min="11748" max="11748" width="16.7109375" style="9" customWidth="1"/>
    <col min="11749" max="11749" width="13.42578125" style="9" customWidth="1"/>
    <col min="11750" max="11750" width="14.28515625" style="9" customWidth="1"/>
    <col min="11751" max="11751" width="18.28515625" style="9" customWidth="1"/>
    <col min="11752" max="11752" width="17.42578125" style="9" bestFit="1" customWidth="1"/>
    <col min="11753" max="11753" width="18.28515625" style="9" bestFit="1" customWidth="1"/>
    <col min="11754" max="11999" width="9.28515625" style="9"/>
    <col min="12000" max="12000" width="11.7109375" style="9" customWidth="1"/>
    <col min="12001" max="12001" width="28.28515625" style="9" customWidth="1"/>
    <col min="12002" max="12002" width="25.7109375" style="9" customWidth="1"/>
    <col min="12003" max="12003" width="16" style="9" customWidth="1"/>
    <col min="12004" max="12004" width="16.7109375" style="9" customWidth="1"/>
    <col min="12005" max="12005" width="13.42578125" style="9" customWidth="1"/>
    <col min="12006" max="12006" width="14.28515625" style="9" customWidth="1"/>
    <col min="12007" max="12007" width="18.28515625" style="9" customWidth="1"/>
    <col min="12008" max="12008" width="17.42578125" style="9" bestFit="1" customWidth="1"/>
    <col min="12009" max="12009" width="18.28515625" style="9" bestFit="1" customWidth="1"/>
    <col min="12010" max="12255" width="9.28515625" style="9"/>
    <col min="12256" max="12256" width="11.7109375" style="9" customWidth="1"/>
    <col min="12257" max="12257" width="28.28515625" style="9" customWidth="1"/>
    <col min="12258" max="12258" width="25.7109375" style="9" customWidth="1"/>
    <col min="12259" max="12259" width="16" style="9" customWidth="1"/>
    <col min="12260" max="12260" width="16.7109375" style="9" customWidth="1"/>
    <col min="12261" max="12261" width="13.42578125" style="9" customWidth="1"/>
    <col min="12262" max="12262" width="14.28515625" style="9" customWidth="1"/>
    <col min="12263" max="12263" width="18.28515625" style="9" customWidth="1"/>
    <col min="12264" max="12264" width="17.42578125" style="9" bestFit="1" customWidth="1"/>
    <col min="12265" max="12265" width="18.28515625" style="9" bestFit="1" customWidth="1"/>
    <col min="12266" max="12511" width="9.28515625" style="9"/>
    <col min="12512" max="12512" width="11.7109375" style="9" customWidth="1"/>
    <col min="12513" max="12513" width="28.28515625" style="9" customWidth="1"/>
    <col min="12514" max="12514" width="25.7109375" style="9" customWidth="1"/>
    <col min="12515" max="12515" width="16" style="9" customWidth="1"/>
    <col min="12516" max="12516" width="16.7109375" style="9" customWidth="1"/>
    <col min="12517" max="12517" width="13.42578125" style="9" customWidth="1"/>
    <col min="12518" max="12518" width="14.28515625" style="9" customWidth="1"/>
    <col min="12519" max="12519" width="18.28515625" style="9" customWidth="1"/>
    <col min="12520" max="12520" width="17.42578125" style="9" bestFit="1" customWidth="1"/>
    <col min="12521" max="12521" width="18.28515625" style="9" bestFit="1" customWidth="1"/>
    <col min="12522" max="12767" width="9.28515625" style="9"/>
    <col min="12768" max="12768" width="11.7109375" style="9" customWidth="1"/>
    <col min="12769" max="12769" width="28.28515625" style="9" customWidth="1"/>
    <col min="12770" max="12770" width="25.7109375" style="9" customWidth="1"/>
    <col min="12771" max="12771" width="16" style="9" customWidth="1"/>
    <col min="12772" max="12772" width="16.7109375" style="9" customWidth="1"/>
    <col min="12773" max="12773" width="13.42578125" style="9" customWidth="1"/>
    <col min="12774" max="12774" width="14.28515625" style="9" customWidth="1"/>
    <col min="12775" max="12775" width="18.28515625" style="9" customWidth="1"/>
    <col min="12776" max="12776" width="17.42578125" style="9" bestFit="1" customWidth="1"/>
    <col min="12777" max="12777" width="18.28515625" style="9" bestFit="1" customWidth="1"/>
    <col min="12778" max="13023" width="9.28515625" style="9"/>
    <col min="13024" max="13024" width="11.7109375" style="9" customWidth="1"/>
    <col min="13025" max="13025" width="28.28515625" style="9" customWidth="1"/>
    <col min="13026" max="13026" width="25.7109375" style="9" customWidth="1"/>
    <col min="13027" max="13027" width="16" style="9" customWidth="1"/>
    <col min="13028" max="13028" width="16.7109375" style="9" customWidth="1"/>
    <col min="13029" max="13029" width="13.42578125" style="9" customWidth="1"/>
    <col min="13030" max="13030" width="14.28515625" style="9" customWidth="1"/>
    <col min="13031" max="13031" width="18.28515625" style="9" customWidth="1"/>
    <col min="13032" max="13032" width="17.42578125" style="9" bestFit="1" customWidth="1"/>
    <col min="13033" max="13033" width="18.28515625" style="9" bestFit="1" customWidth="1"/>
    <col min="13034" max="13279" width="9.28515625" style="9"/>
    <col min="13280" max="13280" width="11.7109375" style="9" customWidth="1"/>
    <col min="13281" max="13281" width="28.28515625" style="9" customWidth="1"/>
    <col min="13282" max="13282" width="25.7109375" style="9" customWidth="1"/>
    <col min="13283" max="13283" width="16" style="9" customWidth="1"/>
    <col min="13284" max="13284" width="16.7109375" style="9" customWidth="1"/>
    <col min="13285" max="13285" width="13.42578125" style="9" customWidth="1"/>
    <col min="13286" max="13286" width="14.28515625" style="9" customWidth="1"/>
    <col min="13287" max="13287" width="18.28515625" style="9" customWidth="1"/>
    <col min="13288" max="13288" width="17.42578125" style="9" bestFit="1" customWidth="1"/>
    <col min="13289" max="13289" width="18.28515625" style="9" bestFit="1" customWidth="1"/>
    <col min="13290" max="13535" width="9.28515625" style="9"/>
    <col min="13536" max="13536" width="11.7109375" style="9" customWidth="1"/>
    <col min="13537" max="13537" width="28.28515625" style="9" customWidth="1"/>
    <col min="13538" max="13538" width="25.7109375" style="9" customWidth="1"/>
    <col min="13539" max="13539" width="16" style="9" customWidth="1"/>
    <col min="13540" max="13540" width="16.7109375" style="9" customWidth="1"/>
    <col min="13541" max="13541" width="13.42578125" style="9" customWidth="1"/>
    <col min="13542" max="13542" width="14.28515625" style="9" customWidth="1"/>
    <col min="13543" max="13543" width="18.28515625" style="9" customWidth="1"/>
    <col min="13544" max="13544" width="17.42578125" style="9" bestFit="1" customWidth="1"/>
    <col min="13545" max="13545" width="18.28515625" style="9" bestFit="1" customWidth="1"/>
    <col min="13546" max="13791" width="9.28515625" style="9"/>
    <col min="13792" max="13792" width="11.7109375" style="9" customWidth="1"/>
    <col min="13793" max="13793" width="28.28515625" style="9" customWidth="1"/>
    <col min="13794" max="13794" width="25.7109375" style="9" customWidth="1"/>
    <col min="13795" max="13795" width="16" style="9" customWidth="1"/>
    <col min="13796" max="13796" width="16.7109375" style="9" customWidth="1"/>
    <col min="13797" max="13797" width="13.42578125" style="9" customWidth="1"/>
    <col min="13798" max="13798" width="14.28515625" style="9" customWidth="1"/>
    <col min="13799" max="13799" width="18.28515625" style="9" customWidth="1"/>
    <col min="13800" max="13800" width="17.42578125" style="9" bestFit="1" customWidth="1"/>
    <col min="13801" max="13801" width="18.28515625" style="9" bestFit="1" customWidth="1"/>
    <col min="13802" max="14047" width="9.28515625" style="9"/>
    <col min="14048" max="14048" width="11.7109375" style="9" customWidth="1"/>
    <col min="14049" max="14049" width="28.28515625" style="9" customWidth="1"/>
    <col min="14050" max="14050" width="25.7109375" style="9" customWidth="1"/>
    <col min="14051" max="14051" width="16" style="9" customWidth="1"/>
    <col min="14052" max="14052" width="16.7109375" style="9" customWidth="1"/>
    <col min="14053" max="14053" width="13.42578125" style="9" customWidth="1"/>
    <col min="14054" max="14054" width="14.28515625" style="9" customWidth="1"/>
    <col min="14055" max="14055" width="18.28515625" style="9" customWidth="1"/>
    <col min="14056" max="14056" width="17.42578125" style="9" bestFit="1" customWidth="1"/>
    <col min="14057" max="14057" width="18.28515625" style="9" bestFit="1" customWidth="1"/>
    <col min="14058" max="14303" width="9.28515625" style="9"/>
    <col min="14304" max="14304" width="11.7109375" style="9" customWidth="1"/>
    <col min="14305" max="14305" width="28.28515625" style="9" customWidth="1"/>
    <col min="14306" max="14306" width="25.7109375" style="9" customWidth="1"/>
    <col min="14307" max="14307" width="16" style="9" customWidth="1"/>
    <col min="14308" max="14308" width="16.7109375" style="9" customWidth="1"/>
    <col min="14309" max="14309" width="13.42578125" style="9" customWidth="1"/>
    <col min="14310" max="14310" width="14.28515625" style="9" customWidth="1"/>
    <col min="14311" max="14311" width="18.28515625" style="9" customWidth="1"/>
    <col min="14312" max="14312" width="17.42578125" style="9" bestFit="1" customWidth="1"/>
    <col min="14313" max="14313" width="18.28515625" style="9" bestFit="1" customWidth="1"/>
    <col min="14314" max="14559" width="9.28515625" style="9"/>
    <col min="14560" max="14560" width="11.7109375" style="9" customWidth="1"/>
    <col min="14561" max="14561" width="28.28515625" style="9" customWidth="1"/>
    <col min="14562" max="14562" width="25.7109375" style="9" customWidth="1"/>
    <col min="14563" max="14563" width="16" style="9" customWidth="1"/>
    <col min="14564" max="14564" width="16.7109375" style="9" customWidth="1"/>
    <col min="14565" max="14565" width="13.42578125" style="9" customWidth="1"/>
    <col min="14566" max="14566" width="14.28515625" style="9" customWidth="1"/>
    <col min="14567" max="14567" width="18.28515625" style="9" customWidth="1"/>
    <col min="14568" max="14568" width="17.42578125" style="9" bestFit="1" customWidth="1"/>
    <col min="14569" max="14569" width="18.28515625" style="9" bestFit="1" customWidth="1"/>
    <col min="14570" max="14815" width="9.28515625" style="9"/>
    <col min="14816" max="14816" width="11.7109375" style="9" customWidth="1"/>
    <col min="14817" max="14817" width="28.28515625" style="9" customWidth="1"/>
    <col min="14818" max="14818" width="25.7109375" style="9" customWidth="1"/>
    <col min="14819" max="14819" width="16" style="9" customWidth="1"/>
    <col min="14820" max="14820" width="16.7109375" style="9" customWidth="1"/>
    <col min="14821" max="14821" width="13.42578125" style="9" customWidth="1"/>
    <col min="14822" max="14822" width="14.28515625" style="9" customWidth="1"/>
    <col min="14823" max="14823" width="18.28515625" style="9" customWidth="1"/>
    <col min="14824" max="14824" width="17.42578125" style="9" bestFit="1" customWidth="1"/>
    <col min="14825" max="14825" width="18.28515625" style="9" bestFit="1" customWidth="1"/>
    <col min="14826" max="15071" width="9.28515625" style="9"/>
    <col min="15072" max="15072" width="11.7109375" style="9" customWidth="1"/>
    <col min="15073" max="15073" width="28.28515625" style="9" customWidth="1"/>
    <col min="15074" max="15074" width="25.7109375" style="9" customWidth="1"/>
    <col min="15075" max="15075" width="16" style="9" customWidth="1"/>
    <col min="15076" max="15076" width="16.7109375" style="9" customWidth="1"/>
    <col min="15077" max="15077" width="13.42578125" style="9" customWidth="1"/>
    <col min="15078" max="15078" width="14.28515625" style="9" customWidth="1"/>
    <col min="15079" max="15079" width="18.28515625" style="9" customWidth="1"/>
    <col min="15080" max="15080" width="17.42578125" style="9" bestFit="1" customWidth="1"/>
    <col min="15081" max="15081" width="18.28515625" style="9" bestFit="1" customWidth="1"/>
    <col min="15082" max="15327" width="9.28515625" style="9"/>
    <col min="15328" max="15328" width="11.7109375" style="9" customWidth="1"/>
    <col min="15329" max="15329" width="28.28515625" style="9" customWidth="1"/>
    <col min="15330" max="15330" width="25.7109375" style="9" customWidth="1"/>
    <col min="15331" max="15331" width="16" style="9" customWidth="1"/>
    <col min="15332" max="15332" width="16.7109375" style="9" customWidth="1"/>
    <col min="15333" max="15333" width="13.42578125" style="9" customWidth="1"/>
    <col min="15334" max="15334" width="14.28515625" style="9" customWidth="1"/>
    <col min="15335" max="15335" width="18.28515625" style="9" customWidth="1"/>
    <col min="15336" max="15336" width="17.42578125" style="9" bestFit="1" customWidth="1"/>
    <col min="15337" max="15337" width="18.28515625" style="9" bestFit="1" customWidth="1"/>
    <col min="15338" max="15583" width="9.28515625" style="9"/>
    <col min="15584" max="15584" width="11.7109375" style="9" customWidth="1"/>
    <col min="15585" max="15585" width="28.28515625" style="9" customWidth="1"/>
    <col min="15586" max="15586" width="25.7109375" style="9" customWidth="1"/>
    <col min="15587" max="15587" width="16" style="9" customWidth="1"/>
    <col min="15588" max="15588" width="16.7109375" style="9" customWidth="1"/>
    <col min="15589" max="15589" width="13.42578125" style="9" customWidth="1"/>
    <col min="15590" max="15590" width="14.28515625" style="9" customWidth="1"/>
    <col min="15591" max="15591" width="18.28515625" style="9" customWidth="1"/>
    <col min="15592" max="15592" width="17.42578125" style="9" bestFit="1" customWidth="1"/>
    <col min="15593" max="15593" width="18.28515625" style="9" bestFit="1" customWidth="1"/>
    <col min="15594" max="15839" width="9.28515625" style="9"/>
    <col min="15840" max="15840" width="11.7109375" style="9" customWidth="1"/>
    <col min="15841" max="15841" width="28.28515625" style="9" customWidth="1"/>
    <col min="15842" max="15842" width="25.7109375" style="9" customWidth="1"/>
    <col min="15843" max="15843" width="16" style="9" customWidth="1"/>
    <col min="15844" max="15844" width="16.7109375" style="9" customWidth="1"/>
    <col min="15845" max="15845" width="13.42578125" style="9" customWidth="1"/>
    <col min="15846" max="15846" width="14.28515625" style="9" customWidth="1"/>
    <col min="15847" max="15847" width="18.28515625" style="9" customWidth="1"/>
    <col min="15848" max="15848" width="17.42578125" style="9" bestFit="1" customWidth="1"/>
    <col min="15849" max="15849" width="18.28515625" style="9" bestFit="1" customWidth="1"/>
    <col min="15850" max="16095" width="9.28515625" style="9"/>
    <col min="16096" max="16096" width="11.7109375" style="9" customWidth="1"/>
    <col min="16097" max="16097" width="28.28515625" style="9" customWidth="1"/>
    <col min="16098" max="16098" width="25.7109375" style="9" customWidth="1"/>
    <col min="16099" max="16099" width="16" style="9" customWidth="1"/>
    <col min="16100" max="16100" width="16.7109375" style="9" customWidth="1"/>
    <col min="16101" max="16101" width="13.42578125" style="9" customWidth="1"/>
    <col min="16102" max="16102" width="14.28515625" style="9" customWidth="1"/>
    <col min="16103" max="16103" width="18.28515625" style="9" customWidth="1"/>
    <col min="16104" max="16104" width="17.42578125" style="9" bestFit="1" customWidth="1"/>
    <col min="16105" max="16105" width="18.28515625" style="9" bestFit="1" customWidth="1"/>
    <col min="16106" max="16384" width="9.28515625" style="9"/>
  </cols>
  <sheetData>
    <row r="1" spans="1:14" ht="47.25" customHeight="1" x14ac:dyDescent="0.2">
      <c r="A1" s="14" t="s">
        <v>214</v>
      </c>
      <c r="B1" s="10"/>
      <c r="C1" s="10"/>
      <c r="D1" s="10"/>
      <c r="E1" s="47"/>
      <c r="F1" s="47"/>
      <c r="G1" s="47"/>
      <c r="H1" s="47"/>
      <c r="I1" s="10"/>
      <c r="J1" s="10"/>
      <c r="K1" s="47"/>
    </row>
    <row r="2" spans="1:14" s="54" customFormat="1" ht="76.5" customHeight="1" x14ac:dyDescent="0.2">
      <c r="A2" s="52" t="s">
        <v>57</v>
      </c>
      <c r="B2" s="52" t="s">
        <v>58</v>
      </c>
      <c r="C2" s="52" t="s">
        <v>215</v>
      </c>
      <c r="D2" s="52" t="s">
        <v>216</v>
      </c>
      <c r="E2" s="52" t="s">
        <v>160</v>
      </c>
      <c r="F2" s="52" t="s">
        <v>161</v>
      </c>
      <c r="G2" s="52" t="s">
        <v>162</v>
      </c>
      <c r="H2" s="52" t="s">
        <v>217</v>
      </c>
      <c r="I2" s="52" t="s">
        <v>156</v>
      </c>
      <c r="J2" s="52" t="s">
        <v>126</v>
      </c>
      <c r="K2" s="52" t="s">
        <v>127</v>
      </c>
      <c r="L2" s="52" t="s">
        <v>159</v>
      </c>
      <c r="M2" s="52" t="s">
        <v>158</v>
      </c>
    </row>
    <row r="3" spans="1:14" s="6" customFormat="1" ht="24" x14ac:dyDescent="0.2">
      <c r="A3" s="25" t="s">
        <v>51</v>
      </c>
      <c r="B3" s="25" t="s">
        <v>53</v>
      </c>
      <c r="C3" s="26" t="s">
        <v>62</v>
      </c>
      <c r="D3" s="26" t="s">
        <v>55</v>
      </c>
      <c r="E3" s="26" t="s">
        <v>191</v>
      </c>
      <c r="F3" s="27" t="s">
        <v>172</v>
      </c>
      <c r="G3" s="27" t="s">
        <v>193</v>
      </c>
      <c r="H3" s="26" t="s">
        <v>164</v>
      </c>
      <c r="I3" s="27" t="s">
        <v>192</v>
      </c>
      <c r="J3" s="27" t="s">
        <v>180</v>
      </c>
      <c r="K3" s="27" t="s">
        <v>194</v>
      </c>
      <c r="L3" s="27" t="s">
        <v>181</v>
      </c>
      <c r="M3" s="27" t="s">
        <v>182</v>
      </c>
      <c r="N3" s="96"/>
    </row>
    <row r="4" spans="1:14" ht="15.75" customHeight="1" x14ac:dyDescent="0.2">
      <c r="A4" s="19">
        <v>210001</v>
      </c>
      <c r="B4" s="19" t="s">
        <v>67</v>
      </c>
      <c r="C4" s="117">
        <f>VLOOKUP(A4,[6]Sheet1!$B$4:$F$55,3,FALSE)</f>
        <v>560130791.42074573</v>
      </c>
      <c r="D4" s="71">
        <f>IFERROR(VLOOKUP($A4,'PAU Performance'!$A:$F,6,FALSE),0)</f>
        <v>15.881317712091899</v>
      </c>
      <c r="E4" s="51">
        <f>IFERROR(D4/$D$53*Savings!$C$8*Savings!$C$16,0)</f>
        <v>-2.0011312495878584E-3</v>
      </c>
      <c r="F4" s="88">
        <f>IFERROR(E4*$C4,0)</f>
        <v>-1120895.2305684329</v>
      </c>
      <c r="G4" s="53">
        <f>IFERROR(F4*Savings!$C$9*Savings!$C$16/$F$53,0)</f>
        <v>-837915.1259574932</v>
      </c>
      <c r="H4" s="20">
        <f>IFERROR(VLOOKUP(A4,'PAU Performance'!A:C,3,FALSE),0)</f>
        <v>7.0776040951010005E-2</v>
      </c>
      <c r="I4" s="21">
        <f>IFERROR((H4/$H$53*Savings!$C$8*Savings!$C$17),0)</f>
        <v>-2.5459246469014068E-3</v>
      </c>
      <c r="J4" s="88">
        <f>IFERROR(I4*C4,0)</f>
        <v>-1426050.7873664675</v>
      </c>
      <c r="K4" s="53">
        <f>IFERROR(J4*Savings!$C$9*Savings!$C$17/$J$53,0)</f>
        <v>-1430455.3578970274</v>
      </c>
      <c r="L4" s="88">
        <f>IFERROR(G4+K4,0)</f>
        <v>-2268370.4838545206</v>
      </c>
      <c r="M4" s="70">
        <f>IFERROR((L4/C4),0)</f>
        <v>-4.0497157424624064E-3</v>
      </c>
    </row>
    <row r="5" spans="1:14" ht="15.75" customHeight="1" x14ac:dyDescent="0.2">
      <c r="A5" s="22">
        <v>210002</v>
      </c>
      <c r="B5" s="22" t="s">
        <v>60</v>
      </c>
      <c r="C5" s="117">
        <f>VLOOKUP(A5,[6]Sheet1!$B$4:$F$55,3,FALSE)</f>
        <v>2064795100.9241166</v>
      </c>
      <c r="D5" s="71">
        <f>IFERROR(VLOOKUP($A5,'PAU Performance'!$A:$F,6,FALSE),0)</f>
        <v>25.184012208814767</v>
      </c>
      <c r="E5" s="51">
        <f>IFERROR(D5/$D$53*Savings!$C$8*Savings!$C$16,0)</f>
        <v>-3.1733206736799867E-3</v>
      </c>
      <c r="F5" s="88">
        <f t="shared" ref="F5:F51" si="0">IFERROR(E5*$C5,0)</f>
        <v>-6552256.9806756536</v>
      </c>
      <c r="G5" s="53">
        <f>IFERROR(F5*Savings!$C$9*Savings!$C$16/$F$53,0)</f>
        <v>-4898080.6444189027</v>
      </c>
      <c r="H5" s="20">
        <f>IFERROR(VLOOKUP(A5,'PAU Performance'!A:C,3,FALSE),0)</f>
        <v>4.2206236726989997E-2</v>
      </c>
      <c r="I5" s="21">
        <f>IFERROR((H5/$H$53*Savings!$C$8*Savings!$C$17),0)</f>
        <v>-1.518224202602361E-3</v>
      </c>
      <c r="J5" s="88">
        <f t="shared" ref="J5:J51" si="1">IFERROR(I5*C5,0)</f>
        <v>-3134821.8956377786</v>
      </c>
      <c r="K5" s="53">
        <f>IFERROR(J5*Savings!$C$9*Savings!$C$17/$J$53,0)</f>
        <v>-3144504.2605734477</v>
      </c>
      <c r="L5" s="88">
        <f t="shared" ref="L5:L51" si="2">IFERROR(G5+K5,0)</f>
        <v>-8042584.9049923504</v>
      </c>
      <c r="M5" s="70">
        <f t="shared" ref="M5:M51" si="3">IFERROR((L5/C5),0)</f>
        <v>-3.8951007300399073E-3</v>
      </c>
    </row>
    <row r="6" spans="1:14" ht="15.75" customHeight="1" x14ac:dyDescent="0.2">
      <c r="A6" s="22">
        <v>210003</v>
      </c>
      <c r="B6" s="22" t="s">
        <v>171</v>
      </c>
      <c r="C6" s="117">
        <f>VLOOKUP(A6,[6]Sheet1!$B$4:$F$55,3,FALSE)</f>
        <v>480938539.90871221</v>
      </c>
      <c r="D6" s="71">
        <f>IFERROR(VLOOKUP($A6,'PAU Performance'!$A:$F,6,FALSE),0)</f>
        <v>13.608601755074215</v>
      </c>
      <c r="E6" s="51">
        <f>IFERROR(D6/$D$53*Savings!$C$8*Savings!$C$16,0)</f>
        <v>-1.7147568437939199E-3</v>
      </c>
      <c r="F6" s="88">
        <f t="shared" si="0"/>
        <v>-824692.65275271959</v>
      </c>
      <c r="G6" s="53">
        <f>IFERROR(F6*Savings!$C$9*Savings!$C$16/$F$53,0)</f>
        <v>-616491.55885611207</v>
      </c>
      <c r="H6" s="20">
        <f>IFERROR(VLOOKUP(A6,'PAU Performance'!A:C,3,FALSE),0)</f>
        <v>6.2077964031149999E-2</v>
      </c>
      <c r="I6" s="21">
        <f>IFERROR((H6/$H$53*Savings!$C$8*Savings!$C$17),0)</f>
        <v>-2.2330412457763848E-3</v>
      </c>
      <c r="J6" s="88">
        <f t="shared" si="1"/>
        <v>-1073955.5962996262</v>
      </c>
      <c r="K6" s="53">
        <f>IFERROR(J6*Savings!$C$9*Savings!$C$17/$J$53,0)</f>
        <v>-1077272.6683229352</v>
      </c>
      <c r="L6" s="88">
        <f t="shared" si="2"/>
        <v>-1693764.2271790472</v>
      </c>
      <c r="M6" s="70">
        <f t="shared" si="3"/>
        <v>-3.5217893485944038E-3</v>
      </c>
    </row>
    <row r="7" spans="1:14" ht="15.75" customHeight="1" x14ac:dyDescent="0.2">
      <c r="A7" s="22">
        <v>210004</v>
      </c>
      <c r="B7" s="22" t="s">
        <v>68</v>
      </c>
      <c r="C7" s="117">
        <f>VLOOKUP(A7,[6]Sheet1!$B$4:$F$55,3,FALSE)</f>
        <v>658253475.36013937</v>
      </c>
      <c r="D7" s="71">
        <f>IFERROR(VLOOKUP($A7,'PAU Performance'!$A:$F,6,FALSE),0)</f>
        <v>9.4899001508027361</v>
      </c>
      <c r="E7" s="51">
        <f>IFERROR(D7/$D$53*Savings!$C$8*Savings!$C$16,0)</f>
        <v>-1.1957783410365659E-3</v>
      </c>
      <c r="F7" s="88">
        <f t="shared" si="0"/>
        <v>-787125.24874770152</v>
      </c>
      <c r="G7" s="53">
        <f>IFERROR(F7*Savings!$C$9*Savings!$C$16/$F$53,0)</f>
        <v>-588408.38462153403</v>
      </c>
      <c r="H7" s="20">
        <f>IFERROR(VLOOKUP(A7,'PAU Performance'!A:C,3,FALSE),0)</f>
        <v>6.4388412786569996E-2</v>
      </c>
      <c r="I7" s="21">
        <f>IFERROR((H7/$H$53*Savings!$C$8*Savings!$C$17),0)</f>
        <v>-2.3161516932214184E-3</v>
      </c>
      <c r="J7" s="88">
        <f t="shared" si="1"/>
        <v>-1524614.90152427</v>
      </c>
      <c r="K7" s="53">
        <f>IFERROR(J7*Savings!$C$9*Savings!$C$17/$J$53,0)</f>
        <v>-1529323.9020207445</v>
      </c>
      <c r="L7" s="88">
        <f t="shared" si="2"/>
        <v>-2117732.2866422785</v>
      </c>
      <c r="M7" s="70">
        <f t="shared" si="3"/>
        <v>-3.2171987933426994E-3</v>
      </c>
    </row>
    <row r="8" spans="1:14" ht="15.75" customHeight="1" x14ac:dyDescent="0.2">
      <c r="A8" s="22">
        <v>210005</v>
      </c>
      <c r="B8" s="22" t="s">
        <v>69</v>
      </c>
      <c r="C8" s="117">
        <f>VLOOKUP(A8,[6]Sheet1!$B$4:$F$55,3,FALSE)</f>
        <v>473623466.43714666</v>
      </c>
      <c r="D8" s="71">
        <f>IFERROR(VLOOKUP($A8,'PAU Performance'!$A:$F,6,FALSE),0)</f>
        <v>10.088064174779293</v>
      </c>
      <c r="E8" s="51">
        <f>IFERROR(D8/$D$53*Savings!$C$8*Savings!$C$16,0)</f>
        <v>-1.2711502177573069E-3</v>
      </c>
      <c r="F8" s="88">
        <f t="shared" si="0"/>
        <v>-602046.57249654958</v>
      </c>
      <c r="G8" s="53">
        <f>IFERROR(F8*Savings!$C$9*Savings!$C$16/$F$53,0)</f>
        <v>-450054.48847337638</v>
      </c>
      <c r="H8" s="20">
        <f>IFERROR(VLOOKUP(A8,'PAU Performance'!A:C,3,FALSE),0)</f>
        <v>7.0456509609879994E-2</v>
      </c>
      <c r="I8" s="21">
        <f>IFERROR((H8/$H$53*Savings!$C$8*Savings!$C$17),0)</f>
        <v>-2.5344306058967194E-3</v>
      </c>
      <c r="J8" s="88">
        <f t="shared" si="1"/>
        <v>-1200365.8090092021</v>
      </c>
      <c r="K8" s="53">
        <f>IFERROR(J8*Savings!$C$9*Savings!$C$17/$J$53,0)</f>
        <v>-1204073.3178266247</v>
      </c>
      <c r="L8" s="88">
        <f t="shared" si="2"/>
        <v>-1654127.8063000012</v>
      </c>
      <c r="M8" s="70">
        <f t="shared" si="3"/>
        <v>-3.4924954600397025E-3</v>
      </c>
    </row>
    <row r="9" spans="1:14" ht="15.75" customHeight="1" x14ac:dyDescent="0.2">
      <c r="A9" s="22">
        <v>210006</v>
      </c>
      <c r="B9" s="22" t="s">
        <v>70</v>
      </c>
      <c r="C9" s="117">
        <f>VLOOKUP(A9,[6]Sheet1!$B$4:$F$55,3,FALSE)</f>
        <v>34036397.526772678</v>
      </c>
      <c r="D9" s="71" t="str">
        <f>IFERROR(VLOOKUP($A9,'PAU Performance'!$A:$F,6,FALSE),0)</f>
        <v/>
      </c>
      <c r="E9" s="51">
        <f>IFERROR(D9/$D$53*Savings!$C$8*Savings!$C$16,0)</f>
        <v>0</v>
      </c>
      <c r="F9" s="88">
        <f t="shared" si="0"/>
        <v>0</v>
      </c>
      <c r="G9" s="53">
        <f>IFERROR(F9*Savings!$C$9*Savings!$C$16/$F$53,0)</f>
        <v>0</v>
      </c>
      <c r="H9" s="20" t="str">
        <f>IFERROR(VLOOKUP(A9,'PAU Performance'!A:C,3,FALSE),0)</f>
        <v/>
      </c>
      <c r="I9" s="21">
        <f>IFERROR((H9/$H$53*Savings!$C$8*Savings!$C$17),0)</f>
        <v>0</v>
      </c>
      <c r="J9" s="88">
        <f t="shared" si="1"/>
        <v>0</v>
      </c>
      <c r="K9" s="53">
        <f>IFERROR(J9*Savings!$C$9*Savings!$C$17/$J$53,0)</f>
        <v>0</v>
      </c>
      <c r="L9" s="88">
        <f t="shared" si="2"/>
        <v>0</v>
      </c>
      <c r="M9" s="70">
        <f t="shared" si="3"/>
        <v>0</v>
      </c>
    </row>
    <row r="10" spans="1:14" ht="15.75" customHeight="1" x14ac:dyDescent="0.2">
      <c r="A10" s="22">
        <v>210008</v>
      </c>
      <c r="B10" s="22" t="s">
        <v>71</v>
      </c>
      <c r="C10" s="117">
        <f>VLOOKUP(A10,[6]Sheet1!$B$4:$F$55,3,FALSE)</f>
        <v>732787036.22929418</v>
      </c>
      <c r="D10" s="71">
        <f>IFERROR(VLOOKUP($A10,'PAU Performance'!$A:$F,6,FALSE),0)</f>
        <v>25.035783798315933</v>
      </c>
      <c r="E10" s="51">
        <f>IFERROR(D10/$D$53*Savings!$C$8*Savings!$C$16,0)</f>
        <v>-3.154643098575491E-3</v>
      </c>
      <c r="F10" s="88">
        <f t="shared" si="0"/>
        <v>-2311681.5665663313</v>
      </c>
      <c r="G10" s="53">
        <f>IFERROR(F10*Savings!$C$9*Savings!$C$16/$F$53,0)</f>
        <v>-1728076.7177863242</v>
      </c>
      <c r="H10" s="20">
        <f>IFERROR(VLOOKUP(A10,'PAU Performance'!A:C,3,FALSE),0)</f>
        <v>3.2348083654380001E-2</v>
      </c>
      <c r="I10" s="21">
        <f>IFERROR((H10/$H$53*Savings!$C$8*Savings!$C$17),0)</f>
        <v>-1.1636110518348981E-3</v>
      </c>
      <c r="J10" s="88">
        <f t="shared" si="1"/>
        <v>-852679.09399774659</v>
      </c>
      <c r="K10" s="53">
        <f>IFERROR(J10*Savings!$C$9*Savings!$C$17/$J$53,0)</f>
        <v>-855312.72054367256</v>
      </c>
      <c r="L10" s="88">
        <f t="shared" si="2"/>
        <v>-2583389.4383299965</v>
      </c>
      <c r="M10" s="70">
        <f t="shared" si="3"/>
        <v>-3.5254300507598442E-3</v>
      </c>
    </row>
    <row r="11" spans="1:14" ht="15.75" customHeight="1" x14ac:dyDescent="0.2">
      <c r="A11" s="22">
        <v>210009</v>
      </c>
      <c r="B11" s="22" t="s">
        <v>72</v>
      </c>
      <c r="C11" s="117">
        <f>VLOOKUP(A11,[6]Sheet1!$B$4:$F$55,3,FALSE)</f>
        <v>3366157124.9987478</v>
      </c>
      <c r="D11" s="71">
        <f>IFERROR(VLOOKUP($A11,'PAU Performance'!$A:$F,6,FALSE),0)</f>
        <v>24.779220573657732</v>
      </c>
      <c r="E11" s="51">
        <f>IFERROR(D11/$D$53*Savings!$C$8*Savings!$C$16,0)</f>
        <v>-3.1223147555710785E-3</v>
      </c>
      <c r="F11" s="88">
        <f t="shared" si="0"/>
        <v>-10510202.06095431</v>
      </c>
      <c r="G11" s="53">
        <f>IFERROR(F11*Savings!$C$9*Savings!$C$16/$F$53,0)</f>
        <v>-7856806.812602073</v>
      </c>
      <c r="H11" s="20">
        <f>IFERROR(VLOOKUP(A11,'PAU Performance'!A:C,3,FALSE),0)</f>
        <v>5.234407664922E-2</v>
      </c>
      <c r="I11" s="21">
        <f>IFERROR((H11/$H$53*Savings!$C$8*Savings!$C$17),0)</f>
        <v>-1.8828981258331302E-3</v>
      </c>
      <c r="J11" s="88">
        <f t="shared" si="1"/>
        <v>-6338130.9419199796</v>
      </c>
      <c r="K11" s="53">
        <f>IFERROR(J11*Savings!$C$9*Savings!$C$17/$J$53,0)</f>
        <v>-6357707.2045698995</v>
      </c>
      <c r="L11" s="88">
        <f t="shared" si="2"/>
        <v>-14214514.017171971</v>
      </c>
      <c r="M11" s="70">
        <f t="shared" si="3"/>
        <v>-4.22277198874882E-3</v>
      </c>
    </row>
    <row r="12" spans="1:14" ht="15.75" customHeight="1" x14ac:dyDescent="0.2">
      <c r="A12" s="22">
        <v>210010</v>
      </c>
      <c r="B12" s="22" t="s">
        <v>73</v>
      </c>
      <c r="C12" s="117">
        <f>VLOOKUP(A12,[6]Sheet1!$B$4:$F$55,3,FALSE)</f>
        <v>17808680.507756036</v>
      </c>
      <c r="D12" s="71" t="str">
        <f>IFERROR(VLOOKUP($A12,'PAU Performance'!$A:$F,6,FALSE),0)</f>
        <v/>
      </c>
      <c r="E12" s="51">
        <f>IFERROR(D12/$D$53*Savings!$C$8*Savings!$C$16,0)</f>
        <v>0</v>
      </c>
      <c r="F12" s="88">
        <f t="shared" si="0"/>
        <v>0</v>
      </c>
      <c r="G12" s="53">
        <f>IFERROR(F12*Savings!$C$9*Savings!$C$16/$F$53,0)</f>
        <v>0</v>
      </c>
      <c r="H12" s="20" t="str">
        <f>IFERROR(VLOOKUP(A12,'PAU Performance'!A:C,3,FALSE),0)</f>
        <v/>
      </c>
      <c r="I12" s="21">
        <f>IFERROR((H12/$H$53*Savings!$C$8*Savings!$C$17),0)</f>
        <v>0</v>
      </c>
      <c r="J12" s="88">
        <f t="shared" si="1"/>
        <v>0</v>
      </c>
      <c r="K12" s="53">
        <f>IFERROR(J12*Savings!$C$9*Savings!$C$17/$J$53,0)</f>
        <v>0</v>
      </c>
      <c r="L12" s="88">
        <f t="shared" si="2"/>
        <v>0</v>
      </c>
      <c r="M12" s="70">
        <f t="shared" si="3"/>
        <v>0</v>
      </c>
    </row>
    <row r="13" spans="1:14" ht="15.75" customHeight="1" x14ac:dyDescent="0.2">
      <c r="A13" s="22">
        <v>210011</v>
      </c>
      <c r="B13" s="22" t="s">
        <v>74</v>
      </c>
      <c r="C13" s="117">
        <f>VLOOKUP(A13,[6]Sheet1!$B$4:$F$55,3,FALSE)</f>
        <v>549001067.33151531</v>
      </c>
      <c r="D13" s="71">
        <f>IFERROR(VLOOKUP($A13,'PAU Performance'!$A:$F,6,FALSE),0)</f>
        <v>13.22982691351814</v>
      </c>
      <c r="E13" s="51">
        <f>IFERROR(D13/$D$53*Savings!$C$8*Savings!$C$16,0)</f>
        <v>-1.6670291812827399E-3</v>
      </c>
      <c r="F13" s="88">
        <f t="shared" si="0"/>
        <v>-915200.7997970063</v>
      </c>
      <c r="G13" s="53">
        <f>IFERROR(F13*Savings!$C$9*Savings!$C$16/$F$53,0)</f>
        <v>-684150.10834635608</v>
      </c>
      <c r="H13" s="20">
        <f>IFERROR(VLOOKUP(A13,'PAU Performance'!A:C,3,FALSE),0)</f>
        <v>7.0585164407869994E-2</v>
      </c>
      <c r="I13" s="21">
        <f>IFERROR((H13/$H$53*Savings!$C$8*Savings!$C$17),0)</f>
        <v>-2.5390585197605587E-3</v>
      </c>
      <c r="J13" s="88">
        <f t="shared" si="1"/>
        <v>-1393945.8373657241</v>
      </c>
      <c r="K13" s="53">
        <f>IFERROR(J13*Savings!$C$9*Savings!$C$17/$J$53,0)</f>
        <v>-1398251.2469702421</v>
      </c>
      <c r="L13" s="88">
        <f t="shared" si="2"/>
        <v>-2082401.3553165982</v>
      </c>
      <c r="M13" s="70">
        <f t="shared" si="3"/>
        <v>-3.7930734186699426E-3</v>
      </c>
    </row>
    <row r="14" spans="1:14" ht="15.75" customHeight="1" x14ac:dyDescent="0.2">
      <c r="A14" s="22">
        <v>210012</v>
      </c>
      <c r="B14" s="22" t="s">
        <v>75</v>
      </c>
      <c r="C14" s="117">
        <f>VLOOKUP(A14,[6]Sheet1!$B$4:$F$55,3,FALSE)</f>
        <v>1004563898.7502857</v>
      </c>
      <c r="D14" s="71">
        <f>IFERROR(VLOOKUP($A14,'PAU Performance'!$A:$F,6,FALSE),0)</f>
        <v>17.880130242030305</v>
      </c>
      <c r="E14" s="51">
        <f>IFERROR(D14/$D$53*Savings!$C$8*Savings!$C$16,0)</f>
        <v>-2.2529923538262063E-3</v>
      </c>
      <c r="F14" s="88">
        <f t="shared" si="0"/>
        <v>-2263274.7828142368</v>
      </c>
      <c r="G14" s="53">
        <f>IFERROR(F14*Savings!$C$9*Savings!$C$16/$F$53,0)</f>
        <v>-1691890.6629270634</v>
      </c>
      <c r="H14" s="20">
        <f>IFERROR(VLOOKUP(A14,'PAU Performance'!A:C,3,FALSE),0)</f>
        <v>6.096071984306E-2</v>
      </c>
      <c r="I14" s="21">
        <f>IFERROR((H14/$H$53*Savings!$C$8*Savings!$C$17),0)</f>
        <v>-2.1928522287468148E-3</v>
      </c>
      <c r="J14" s="88">
        <f t="shared" si="1"/>
        <v>-2202860.1842931537</v>
      </c>
      <c r="K14" s="53">
        <f>IFERROR(J14*Savings!$C$9*Savings!$C$17/$J$53,0)</f>
        <v>-2209664.0464954246</v>
      </c>
      <c r="L14" s="88">
        <f t="shared" si="2"/>
        <v>-3901554.7094224878</v>
      </c>
      <c r="M14" s="70">
        <f t="shared" si="3"/>
        <v>-3.8838293057078446E-3</v>
      </c>
    </row>
    <row r="15" spans="1:14" ht="15.75" customHeight="1" x14ac:dyDescent="0.2">
      <c r="A15" s="22">
        <v>210013</v>
      </c>
      <c r="B15" s="22" t="s">
        <v>76</v>
      </c>
      <c r="C15" s="117">
        <f>VLOOKUP(A15,[6]Sheet1!$B$4:$F$55,3,FALSE)</f>
        <v>34744569.957992725</v>
      </c>
      <c r="D15" s="71" t="str">
        <f>IFERROR(VLOOKUP($A15,'PAU Performance'!$A:$F,6,FALSE),0)</f>
        <v/>
      </c>
      <c r="E15" s="51">
        <f>IFERROR(D15/$D$53*Savings!$C$8*Savings!$C$16,0)</f>
        <v>0</v>
      </c>
      <c r="F15" s="88">
        <f t="shared" si="0"/>
        <v>0</v>
      </c>
      <c r="G15" s="53">
        <f>IFERROR(F15*Savings!$C$9*Savings!$C$16/$F$53,0)</f>
        <v>0</v>
      </c>
      <c r="H15" s="20" t="str">
        <f>IFERROR(VLOOKUP(A15,'PAU Performance'!A:C,3,FALSE),0)</f>
        <v/>
      </c>
      <c r="I15" s="21">
        <f>IFERROR((H15/$H$53*Savings!$C$8*Savings!$C$17),0)</f>
        <v>0</v>
      </c>
      <c r="J15" s="88">
        <f t="shared" si="1"/>
        <v>0</v>
      </c>
      <c r="K15" s="53">
        <f>IFERROR(J15*Savings!$C$9*Savings!$C$17/$J$53,0)</f>
        <v>0</v>
      </c>
      <c r="L15" s="88">
        <f t="shared" si="2"/>
        <v>0</v>
      </c>
      <c r="M15" s="70">
        <f t="shared" si="3"/>
        <v>0</v>
      </c>
    </row>
    <row r="16" spans="1:14" ht="15.75" customHeight="1" x14ac:dyDescent="0.2">
      <c r="A16" s="22">
        <v>210015</v>
      </c>
      <c r="B16" s="22" t="s">
        <v>77</v>
      </c>
      <c r="C16" s="117">
        <f>VLOOKUP(A16,[6]Sheet1!$B$4:$F$55,3,FALSE)</f>
        <v>756704634.7226969</v>
      </c>
      <c r="D16" s="71">
        <f>IFERROR(VLOOKUP($A16,'PAU Performance'!$A:$F,6,FALSE),0)</f>
        <v>19.340637959235998</v>
      </c>
      <c r="E16" s="51">
        <f>IFERROR(D16/$D$53*Savings!$C$8*Savings!$C$16,0)</f>
        <v>-2.437024163160217E-3</v>
      </c>
      <c r="F16" s="88">
        <f t="shared" si="0"/>
        <v>-1844107.479194538</v>
      </c>
      <c r="G16" s="53">
        <f>IFERROR(F16*Savings!$C$9*Savings!$C$16/$F$53,0)</f>
        <v>-1378545.923444456</v>
      </c>
      <c r="H16" s="20">
        <f>IFERROR(VLOOKUP(A16,'PAU Performance'!A:C,3,FALSE),0)</f>
        <v>6.2714312294740004E-2</v>
      </c>
      <c r="I16" s="21">
        <f>IFERROR((H16/$H$53*Savings!$C$8*Savings!$C$17),0)</f>
        <v>-2.2559316859100463E-3</v>
      </c>
      <c r="J16" s="88">
        <f t="shared" si="1"/>
        <v>-1707073.9623459193</v>
      </c>
      <c r="K16" s="53">
        <f>IFERROR(J16*Savings!$C$9*Savings!$C$17/$J$53,0)</f>
        <v>-1712346.5148627344</v>
      </c>
      <c r="L16" s="88">
        <f t="shared" si="2"/>
        <v>-3090892.4383071903</v>
      </c>
      <c r="M16" s="70">
        <f t="shared" si="3"/>
        <v>-4.0846749134024838E-3</v>
      </c>
    </row>
    <row r="17" spans="1:13" ht="15.75" customHeight="1" x14ac:dyDescent="0.2">
      <c r="A17" s="22">
        <v>210016</v>
      </c>
      <c r="B17" s="22" t="s">
        <v>78</v>
      </c>
      <c r="C17" s="117">
        <f>VLOOKUP(A17,[6]Sheet1!$B$4:$F$55,3,FALSE)</f>
        <v>450025563.09625447</v>
      </c>
      <c r="D17" s="71">
        <f>IFERROR(VLOOKUP($A17,'PAU Performance'!$A:$F,6,FALSE),0)</f>
        <v>10.145048414100314</v>
      </c>
      <c r="E17" s="51">
        <f>IFERROR(D17/$D$53*Savings!$C$8*Savings!$C$16,0)</f>
        <v>-1.2783305376845673E-3</v>
      </c>
      <c r="F17" s="88">
        <f t="shared" si="0"/>
        <v>-575281.42004463507</v>
      </c>
      <c r="G17" s="53">
        <f>IFERROR(F17*Savings!$C$9*Savings!$C$16/$F$53,0)</f>
        <v>-430046.44001674757</v>
      </c>
      <c r="H17" s="20">
        <f>IFERROR(VLOOKUP(A17,'PAU Performance'!A:C,3,FALSE),0)</f>
        <v>6.7176626305270007E-2</v>
      </c>
      <c r="I17" s="21">
        <f>IFERROR((H17/$H$53*Savings!$C$8*Savings!$C$17),0)</f>
        <v>-2.4164480848067509E-3</v>
      </c>
      <c r="J17" s="88">
        <f t="shared" si="1"/>
        <v>-1087463.4100580236</v>
      </c>
      <c r="K17" s="53">
        <f>IFERROR(J17*Savings!$C$9*Savings!$C$17/$J$53,0)</f>
        <v>-1090822.2029786105</v>
      </c>
      <c r="L17" s="88">
        <f t="shared" si="2"/>
        <v>-1520868.642995358</v>
      </c>
      <c r="M17" s="70">
        <f t="shared" si="3"/>
        <v>-3.3795161157768819E-3</v>
      </c>
    </row>
    <row r="18" spans="1:13" ht="15.75" customHeight="1" x14ac:dyDescent="0.2">
      <c r="A18" s="22">
        <v>210017</v>
      </c>
      <c r="B18" s="22" t="s">
        <v>79</v>
      </c>
      <c r="C18" s="117">
        <f>VLOOKUP(A18,[6]Sheet1!$B$4:$F$55,3,FALSE)</f>
        <v>100330867.2263276</v>
      </c>
      <c r="D18" s="71">
        <f>IFERROR(VLOOKUP($A18,'PAU Performance'!$A:$F,6,FALSE),0)</f>
        <v>10.513797031096718</v>
      </c>
      <c r="E18" s="51">
        <f>IFERROR(D18/$D$53*Savings!$C$8*Savings!$C$16,0)</f>
        <v>-1.3247948421013201E-3</v>
      </c>
      <c r="F18" s="88">
        <f t="shared" si="0"/>
        <v>-132917.81540499118</v>
      </c>
      <c r="G18" s="53">
        <f>IFERROR(F18*Savings!$C$9*Savings!$C$16/$F$53,0)</f>
        <v>-99361.514796157775</v>
      </c>
      <c r="H18" s="20">
        <f>IFERROR(VLOOKUP(A18,'PAU Performance'!A:C,3,FALSE),0)</f>
        <v>2.133764436291E-2</v>
      </c>
      <c r="I18" s="21">
        <f>IFERROR((H18/$H$53*Savings!$C$8*Savings!$C$17),0)</f>
        <v>-7.6754836750407714E-4</v>
      </c>
      <c r="J18" s="88">
        <f t="shared" si="1"/>
        <v>-77008.793349836065</v>
      </c>
      <c r="K18" s="53">
        <f>IFERROR(J18*Savings!$C$9*Savings!$C$17/$J$53,0)</f>
        <v>-77246.646492786924</v>
      </c>
      <c r="L18" s="88">
        <f t="shared" si="2"/>
        <v>-176608.16128894471</v>
      </c>
      <c r="M18" s="70">
        <f t="shared" si="3"/>
        <v>-1.7602574977304828E-3</v>
      </c>
    </row>
    <row r="19" spans="1:13" ht="15.75" customHeight="1" x14ac:dyDescent="0.2">
      <c r="A19" s="22">
        <v>210018</v>
      </c>
      <c r="B19" s="22" t="s">
        <v>80</v>
      </c>
      <c r="C19" s="117">
        <f>VLOOKUP(A19,[6]Sheet1!$B$4:$F$55,3,FALSE)</f>
        <v>238791618.08595154</v>
      </c>
      <c r="D19" s="71">
        <f>IFERROR(VLOOKUP($A19,'PAU Performance'!$A:$F,6,FALSE),0)</f>
        <v>6.959861588061413</v>
      </c>
      <c r="E19" s="51">
        <f>IFERROR(D19/$D$53*Savings!$C$8*Savings!$C$16,0)</f>
        <v>-8.7697990614919307E-4</v>
      </c>
      <c r="F19" s="88">
        <f t="shared" si="0"/>
        <v>-209415.45081823174</v>
      </c>
      <c r="G19" s="53">
        <f>IFERROR(F19*Savings!$C$9*Savings!$C$16/$F$53,0)</f>
        <v>-156546.6326061693</v>
      </c>
      <c r="H19" s="20">
        <f>IFERROR(VLOOKUP(A19,'PAU Performance'!A:C,3,FALSE),0)</f>
        <v>5.5911250395999999E-2</v>
      </c>
      <c r="I19" s="21">
        <f>IFERROR((H19/$H$53*Savings!$C$8*Savings!$C$17),0)</f>
        <v>-2.0112149324766817E-3</v>
      </c>
      <c r="J19" s="88">
        <f t="shared" si="1"/>
        <v>-480261.26804473461</v>
      </c>
      <c r="K19" s="53">
        <f>IFERROR(J19*Savings!$C$9*Savings!$C$17/$J$53,0)</f>
        <v>-481744.62659475207</v>
      </c>
      <c r="L19" s="88">
        <f t="shared" si="2"/>
        <v>-638291.2592009214</v>
      </c>
      <c r="M19" s="70">
        <f t="shared" si="3"/>
        <v>-2.6730052935575507E-3</v>
      </c>
    </row>
    <row r="20" spans="1:13" ht="15.75" customHeight="1" x14ac:dyDescent="0.2">
      <c r="A20" s="22">
        <v>210019</v>
      </c>
      <c r="B20" s="22" t="s">
        <v>61</v>
      </c>
      <c r="C20" s="117">
        <f>VLOOKUP(A20,[6]Sheet1!$B$4:$F$55,3,FALSE)</f>
        <v>672526966.82678854</v>
      </c>
      <c r="D20" s="71">
        <f>IFERROR(VLOOKUP($A20,'PAU Performance'!$A:$F,6,FALSE),0)</f>
        <v>16.623593548537674</v>
      </c>
      <c r="E20" s="51">
        <f>IFERROR(D20/$D$53*Savings!$C$8*Savings!$C$16,0)</f>
        <v>-2.0946619879720317E-3</v>
      </c>
      <c r="F20" s="88">
        <f t="shared" si="0"/>
        <v>-1408716.6732982015</v>
      </c>
      <c r="G20" s="53">
        <f>IFERROR(F20*Savings!$C$9*Savings!$C$16/$F$53,0)</f>
        <v>-1053073.4510722128</v>
      </c>
      <c r="H20" s="20">
        <f>IFERROR(VLOOKUP(A20,'PAU Performance'!A:C,3,FALSE),0)</f>
        <v>5.113906447641E-2</v>
      </c>
      <c r="I20" s="21">
        <f>IFERROR((H20/$H$53*Savings!$C$8*Savings!$C$17),0)</f>
        <v>-1.8395519574214677E-3</v>
      </c>
      <c r="J20" s="88">
        <f t="shared" si="1"/>
        <v>-1237148.2982449413</v>
      </c>
      <c r="K20" s="53">
        <f>IFERROR(J20*Savings!$C$9*Savings!$C$17/$J$53,0)</f>
        <v>-1240969.4152659171</v>
      </c>
      <c r="L20" s="88">
        <f t="shared" si="2"/>
        <v>-2294042.8663381301</v>
      </c>
      <c r="M20" s="70">
        <f t="shared" si="3"/>
        <v>-3.4110793759872652E-3</v>
      </c>
    </row>
    <row r="21" spans="1:13" ht="15.75" customHeight="1" x14ac:dyDescent="0.2">
      <c r="A21" s="22">
        <v>210022</v>
      </c>
      <c r="B21" s="22" t="s">
        <v>81</v>
      </c>
      <c r="C21" s="117">
        <f>VLOOKUP(A21,[6]Sheet1!$B$4:$F$55,3,FALSE)</f>
        <v>485178023.15275633</v>
      </c>
      <c r="D21" s="71">
        <f>IFERROR(VLOOKUP($A21,'PAU Performance'!$A:$F,6,FALSE),0)</f>
        <v>5.1101284643689722</v>
      </c>
      <c r="E21" s="51">
        <f>IFERROR(D21/$D$53*Savings!$C$8*Savings!$C$16,0)</f>
        <v>-6.4390360704585285E-4</v>
      </c>
      <c r="F21" s="88">
        <f t="shared" si="0"/>
        <v>-312407.8791674361</v>
      </c>
      <c r="G21" s="53">
        <f>IFERROR(F21*Savings!$C$9*Savings!$C$16/$F$53,0)</f>
        <v>-233537.6940536584</v>
      </c>
      <c r="H21" s="20">
        <f>IFERROR(VLOOKUP(A21,'PAU Performance'!A:C,3,FALSE),0)</f>
        <v>6.9909751039029994E-2</v>
      </c>
      <c r="I21" s="21">
        <f>IFERROR((H21/$H$53*Savings!$C$8*Savings!$C$17),0)</f>
        <v>-2.5147628468256077E-3</v>
      </c>
      <c r="J21" s="88">
        <f t="shared" si="1"/>
        <v>-1220107.6667208462</v>
      </c>
      <c r="K21" s="53">
        <f>IFERROR(J21*Savings!$C$9*Savings!$C$17/$J$53,0)</f>
        <v>-1223876.1512100091</v>
      </c>
      <c r="L21" s="88">
        <f t="shared" si="2"/>
        <v>-1457413.8452636674</v>
      </c>
      <c r="M21" s="70">
        <f t="shared" si="3"/>
        <v>-3.0038744042716185E-3</v>
      </c>
    </row>
    <row r="22" spans="1:13" ht="15.75" customHeight="1" x14ac:dyDescent="0.2">
      <c r="A22" s="22">
        <v>210023</v>
      </c>
      <c r="B22" s="22" t="s">
        <v>82</v>
      </c>
      <c r="C22" s="117">
        <f>VLOOKUP(A22,[6]Sheet1!$B$4:$F$55,3,FALSE)</f>
        <v>823609252.12383306</v>
      </c>
      <c r="D22" s="71">
        <f>IFERROR(VLOOKUP($A22,'PAU Performance'!$A:$F,6,FALSE),0)</f>
        <v>10.076520893501126</v>
      </c>
      <c r="E22" s="51">
        <f>IFERROR(D22/$D$53*Savings!$C$8*Savings!$C$16,0)</f>
        <v>-1.2696957023759455E-3</v>
      </c>
      <c r="F22" s="88">
        <f t="shared" si="0"/>
        <v>-1045733.1278586974</v>
      </c>
      <c r="G22" s="53">
        <f>IFERROR(F22*Savings!$C$9*Savings!$C$16/$F$53,0)</f>
        <v>-781728.37358160911</v>
      </c>
      <c r="H22" s="20">
        <f>IFERROR(VLOOKUP(A22,'PAU Performance'!A:C,3,FALSE),0)</f>
        <v>5.8921185434129997E-2</v>
      </c>
      <c r="I22" s="21">
        <f>IFERROR((H22/$H$53*Savings!$C$8*Savings!$C$17),0)</f>
        <v>-2.1194869931370334E-3</v>
      </c>
      <c r="J22" s="88">
        <f t="shared" si="1"/>
        <v>-1745629.0973037838</v>
      </c>
      <c r="K22" s="53">
        <f>IFERROR(J22*Savings!$C$9*Savings!$C$17/$J$53,0)</f>
        <v>-1751020.733104828</v>
      </c>
      <c r="L22" s="88">
        <f t="shared" si="2"/>
        <v>-2532749.106686437</v>
      </c>
      <c r="M22" s="70">
        <f t="shared" si="3"/>
        <v>-3.0751829221870226E-3</v>
      </c>
    </row>
    <row r="23" spans="1:13" ht="15.75" customHeight="1" x14ac:dyDescent="0.2">
      <c r="A23" s="22">
        <v>210024</v>
      </c>
      <c r="B23" s="22" t="s">
        <v>83</v>
      </c>
      <c r="C23" s="117">
        <f>VLOOKUP(A23,[6]Sheet1!$B$4:$F$55,3,FALSE)</f>
        <v>527697102.24615222</v>
      </c>
      <c r="D23" s="71">
        <f>IFERROR(VLOOKUP($A23,'PAU Performance'!$A:$F,6,FALSE),0)</f>
        <v>21.883332155305581</v>
      </c>
      <c r="E23" s="51">
        <f>IFERROR(D23/$D$53*Savings!$C$8*Savings!$C$16,0)</f>
        <v>-2.7574172757560537E-3</v>
      </c>
      <c r="F23" s="88">
        <f t="shared" si="0"/>
        <v>-1455081.1060999488</v>
      </c>
      <c r="G23" s="53">
        <f>IFERROR(F23*Savings!$C$9*Savings!$C$16/$F$53,0)</f>
        <v>-1087732.764888119</v>
      </c>
      <c r="H23" s="20">
        <f>IFERROR(VLOOKUP(A23,'PAU Performance'!A:C,3,FALSE),0)</f>
        <v>6.8084717789669999E-2</v>
      </c>
      <c r="I23" s="21">
        <f>IFERROR((H23/$H$53*Savings!$C$8*Savings!$C$17),0)</f>
        <v>-2.449113552678506E-3</v>
      </c>
      <c r="J23" s="88">
        <f t="shared" si="1"/>
        <v>-1292390.1248202268</v>
      </c>
      <c r="K23" s="53">
        <f>IFERROR(J23*Savings!$C$9*Savings!$C$17/$J$53,0)</f>
        <v>-1296381.8644610585</v>
      </c>
      <c r="L23" s="88">
        <f t="shared" si="2"/>
        <v>-2384114.6293491777</v>
      </c>
      <c r="M23" s="70">
        <f t="shared" si="3"/>
        <v>-4.5179604345014423E-3</v>
      </c>
    </row>
    <row r="24" spans="1:13" ht="15.75" customHeight="1" x14ac:dyDescent="0.2">
      <c r="A24" s="22">
        <v>210027</v>
      </c>
      <c r="B24" s="22" t="s">
        <v>84</v>
      </c>
      <c r="C24" s="117">
        <f>VLOOKUP(A24,[6]Sheet1!$B$4:$F$55,3,FALSE)</f>
        <v>401020660.31451243</v>
      </c>
      <c r="D24" s="71">
        <f>IFERROR(VLOOKUP($A24,'PAU Performance'!$A:$F,6,FALSE),0)</f>
        <v>17.610960342743915</v>
      </c>
      <c r="E24" s="51">
        <f>IFERROR(D24/$D$53*Savings!$C$8*Savings!$C$16,0)</f>
        <v>-2.2190755021722478E-3</v>
      </c>
      <c r="F24" s="88">
        <f t="shared" si="0"/>
        <v>-889895.12316887314</v>
      </c>
      <c r="G24" s="53">
        <f>IFERROR(F24*Savings!$C$9*Savings!$C$16/$F$53,0)</f>
        <v>-665233.07788620435</v>
      </c>
      <c r="H24" s="20">
        <f>IFERROR(VLOOKUP(A24,'PAU Performance'!A:C,3,FALSE),0)</f>
        <v>5.9708498805600002E-2</v>
      </c>
      <c r="I24" s="21">
        <f>IFERROR((H24/$H$53*Savings!$C$8*Savings!$C$17),0)</f>
        <v>-2.1478078837990013E-3</v>
      </c>
      <c r="J24" s="88">
        <f t="shared" si="1"/>
        <v>-861315.33578979108</v>
      </c>
      <c r="K24" s="53">
        <f>IFERROR(J24*Savings!$C$9*Savings!$C$17/$J$53,0)</f>
        <v>-863975.63665645593</v>
      </c>
      <c r="L24" s="88">
        <f t="shared" si="2"/>
        <v>-1529208.7145426604</v>
      </c>
      <c r="M24" s="70">
        <f t="shared" si="3"/>
        <v>-3.8132915978526714E-3</v>
      </c>
    </row>
    <row r="25" spans="1:13" ht="15.75" customHeight="1" x14ac:dyDescent="0.2">
      <c r="A25" s="22">
        <v>210028</v>
      </c>
      <c r="B25" s="22" t="s">
        <v>85</v>
      </c>
      <c r="C25" s="117">
        <f>VLOOKUP(A25,[6]Sheet1!$B$4:$F$55,3,FALSE)</f>
        <v>255505371.85467762</v>
      </c>
      <c r="D25" s="71">
        <f>IFERROR(VLOOKUP($A25,'PAU Performance'!$A:$F,6,FALSE),0)</f>
        <v>13.598203181239736</v>
      </c>
      <c r="E25" s="51">
        <f>IFERROR(D25/$D$53*Savings!$C$8*Savings!$C$16,0)</f>
        <v>-1.7134465676928706E-3</v>
      </c>
      <c r="F25" s="88">
        <f t="shared" si="0"/>
        <v>-437794.80243148794</v>
      </c>
      <c r="G25" s="53">
        <f>IFERROR(F25*Savings!$C$9*Savings!$C$16/$F$53,0)</f>
        <v>-327269.55831267592</v>
      </c>
      <c r="H25" s="20">
        <f>IFERROR(VLOOKUP(A25,'PAU Performance'!A:C,3,FALSE),0)</f>
        <v>4.683328773414E-2</v>
      </c>
      <c r="I25" s="21">
        <f>IFERROR((H25/$H$53*Savings!$C$8*Savings!$C$17),0)</f>
        <v>-1.6846664483579148E-3</v>
      </c>
      <c r="J25" s="88">
        <f t="shared" si="1"/>
        <v>-430441.32733878808</v>
      </c>
      <c r="K25" s="53">
        <f>IFERROR(J25*Savings!$C$9*Savings!$C$17/$J$53,0)</f>
        <v>-431770.80957204913</v>
      </c>
      <c r="L25" s="88">
        <f t="shared" si="2"/>
        <v>-759040.3678847251</v>
      </c>
      <c r="M25" s="70">
        <f t="shared" si="3"/>
        <v>-2.9707413287437274E-3</v>
      </c>
    </row>
    <row r="26" spans="1:13" ht="15.75" customHeight="1" x14ac:dyDescent="0.2">
      <c r="A26" s="22">
        <v>210029</v>
      </c>
      <c r="B26" s="22" t="s">
        <v>110</v>
      </c>
      <c r="C26" s="117">
        <f>VLOOKUP(A26,[6]Sheet1!$B$4:$F$55,3,FALSE)</f>
        <v>870859692.24490166</v>
      </c>
      <c r="D26" s="71">
        <f>IFERROR(VLOOKUP($A26,'PAU Performance'!$A:$F,6,FALSE),0)</f>
        <v>23.822128459592932</v>
      </c>
      <c r="E26" s="51">
        <f>IFERROR(D26/$D$53*Savings!$C$8*Savings!$C$16,0)</f>
        <v>-3.0017160135201648E-3</v>
      </c>
      <c r="F26" s="88">
        <f t="shared" si="0"/>
        <v>-2614073.4837407637</v>
      </c>
      <c r="G26" s="53">
        <f>IFERROR(F26*Savings!$C$9*Savings!$C$16/$F$53,0)</f>
        <v>-1954127.0697351394</v>
      </c>
      <c r="H26" s="20">
        <f>IFERROR(VLOOKUP(A26,'PAU Performance'!A:C,3,FALSE),0)</f>
        <v>5.7596534390579997E-2</v>
      </c>
      <c r="I26" s="21">
        <f>IFERROR((H26/$H$53*Savings!$C$8*Savings!$C$17),0)</f>
        <v>-2.0718372278350724E-3</v>
      </c>
      <c r="J26" s="88">
        <f t="shared" si="1"/>
        <v>-1804279.5306139814</v>
      </c>
      <c r="K26" s="53">
        <f>IFERROR(J26*Savings!$C$9*Savings!$C$17/$J$53,0)</f>
        <v>-1809852.3170251241</v>
      </c>
      <c r="L26" s="88">
        <f t="shared" si="2"/>
        <v>-3763979.3867602637</v>
      </c>
      <c r="M26" s="70">
        <f t="shared" si="3"/>
        <v>-4.3221421547912954E-3</v>
      </c>
    </row>
    <row r="27" spans="1:13" ht="15.75" customHeight="1" x14ac:dyDescent="0.2">
      <c r="A27" s="22">
        <v>210030</v>
      </c>
      <c r="B27" s="22" t="s">
        <v>86</v>
      </c>
      <c r="C27" s="117">
        <f>VLOOKUP(A27,[6]Sheet1!$B$4:$F$55,3,FALSE)</f>
        <v>57641553.264729418</v>
      </c>
      <c r="D27" s="71">
        <f>IFERROR(VLOOKUP($A27,'PAU Performance'!$A:$F,6,FALSE),0)</f>
        <v>8.333040232804354</v>
      </c>
      <c r="E27" s="51">
        <f>IFERROR(D27/$D$53*Savings!$C$8*Savings!$C$16,0)</f>
        <v>-1.0500077837521684E-3</v>
      </c>
      <c r="F27" s="88">
        <f t="shared" si="0"/>
        <v>-60524.079595531097</v>
      </c>
      <c r="G27" s="53">
        <f>IFERROR(F27*Savings!$C$9*Savings!$C$16/$F$53,0)</f>
        <v>-45244.230142751585</v>
      </c>
      <c r="H27" s="20">
        <f>IFERROR(VLOOKUP(A27,'PAU Performance'!A:C,3,FALSE),0)</f>
        <v>2.3248636809730001E-2</v>
      </c>
      <c r="I27" s="21">
        <f>IFERROR((H27/$H$53*Savings!$C$8*Savings!$C$17),0)</f>
        <v>-8.3628974813271533E-4</v>
      </c>
      <c r="J27" s="88">
        <f t="shared" si="1"/>
        <v>-48205.040061739062</v>
      </c>
      <c r="K27" s="53">
        <f>IFERROR(J27*Savings!$C$9*Savings!$C$17/$J$53,0)</f>
        <v>-48353.928517018066</v>
      </c>
      <c r="L27" s="88">
        <f t="shared" si="2"/>
        <v>-93598.158659769659</v>
      </c>
      <c r="M27" s="70">
        <f t="shared" si="3"/>
        <v>-1.6237966078031056E-3</v>
      </c>
    </row>
    <row r="28" spans="1:13" ht="15.75" customHeight="1" x14ac:dyDescent="0.2">
      <c r="A28" s="22">
        <v>210032</v>
      </c>
      <c r="B28" s="22" t="s">
        <v>87</v>
      </c>
      <c r="C28" s="117">
        <f>VLOOKUP(A28,[6]Sheet1!$B$4:$F$55,3,FALSE)</f>
        <v>215555725.76481918</v>
      </c>
      <c r="D28" s="71">
        <f>IFERROR(VLOOKUP($A28,'PAU Performance'!$A:$F,6,FALSE),0)</f>
        <v>16.791113777113527</v>
      </c>
      <c r="E28" s="51">
        <f>IFERROR(D28/$D$53*Savings!$C$8*Savings!$C$16,0)</f>
        <v>-2.1157704356725648E-3</v>
      </c>
      <c r="F28" s="88">
        <f t="shared" si="0"/>
        <v>-456066.43181314738</v>
      </c>
      <c r="G28" s="53">
        <f>IFERROR(F28*Savings!$C$9*Savings!$C$16/$F$53,0)</f>
        <v>-340928.35015802772</v>
      </c>
      <c r="H28" s="20">
        <f>IFERROR(VLOOKUP(A28,'PAU Performance'!A:C,3,FALSE),0)</f>
        <v>5.5806977223619998E-2</v>
      </c>
      <c r="I28" s="21">
        <f>IFERROR((H28/$H$53*Savings!$C$8*Savings!$C$17),0)</f>
        <v>-2.0074640637362754E-3</v>
      </c>
      <c r="J28" s="88">
        <f t="shared" si="1"/>
        <v>-432720.37320546608</v>
      </c>
      <c r="K28" s="53">
        <f>IFERROR(J28*Savings!$C$9*Savings!$C$17/$J$53,0)</f>
        <v>-434056.89461177133</v>
      </c>
      <c r="L28" s="88">
        <f t="shared" si="2"/>
        <v>-774985.24476979906</v>
      </c>
      <c r="M28" s="70">
        <f t="shared" si="3"/>
        <v>-3.5952895336927499E-3</v>
      </c>
    </row>
    <row r="29" spans="1:13" ht="15.75" customHeight="1" x14ac:dyDescent="0.2">
      <c r="A29" s="22">
        <v>210033</v>
      </c>
      <c r="B29" s="22" t="s">
        <v>88</v>
      </c>
      <c r="C29" s="117">
        <f>VLOOKUP(A29,[6]Sheet1!$B$4:$F$55,3,FALSE)</f>
        <v>293601580.09516728</v>
      </c>
      <c r="D29" s="71">
        <f>IFERROR(VLOOKUP($A29,'PAU Performance'!$A:$F,6,FALSE),0)</f>
        <v>12.193258820346921</v>
      </c>
      <c r="E29" s="51">
        <f>IFERROR(D29/$D$53*Savings!$C$8*Savings!$C$16,0)</f>
        <v>-1.5364160394027518E-3</v>
      </c>
      <c r="F29" s="88">
        <f t="shared" si="0"/>
        <v>-451094.1768522067</v>
      </c>
      <c r="G29" s="53">
        <f>IFERROR(F29*Savings!$C$9*Savings!$C$16/$F$53,0)</f>
        <v>-337211.38578145835</v>
      </c>
      <c r="H29" s="20">
        <f>IFERROR(VLOOKUP(A29,'PAU Performance'!A:C,3,FALSE),0)</f>
        <v>7.2879148154279996E-2</v>
      </c>
      <c r="I29" s="21">
        <f>IFERROR((H29/$H$53*Savings!$C$8*Savings!$C$17),0)</f>
        <v>-2.621576695136023E-3</v>
      </c>
      <c r="J29" s="88">
        <f t="shared" si="1"/>
        <v>-769699.06003260298</v>
      </c>
      <c r="K29" s="53">
        <f>IFERROR(J29*Savings!$C$9*Savings!$C$17/$J$53,0)</f>
        <v>-772076.39036841807</v>
      </c>
      <c r="L29" s="88">
        <f t="shared" si="2"/>
        <v>-1109287.7761498764</v>
      </c>
      <c r="M29" s="70">
        <f t="shared" si="3"/>
        <v>-3.7782077868597119E-3</v>
      </c>
    </row>
    <row r="30" spans="1:13" ht="15.75" customHeight="1" x14ac:dyDescent="0.2">
      <c r="A30" s="22">
        <v>210034</v>
      </c>
      <c r="B30" s="22" t="s">
        <v>89</v>
      </c>
      <c r="C30" s="117">
        <f>VLOOKUP(A30,[6]Sheet1!$B$4:$F$55,3,FALSE)</f>
        <v>236605400.94593802</v>
      </c>
      <c r="D30" s="71">
        <f>IFERROR(VLOOKUP($A30,'PAU Performance'!$A:$F,6,FALSE),0)</f>
        <v>22.175611914867282</v>
      </c>
      <c r="E30" s="51">
        <f>IFERROR(D30/$D$53*Savings!$C$8*Savings!$C$16,0)</f>
        <v>-2.7942460938103399E-3</v>
      </c>
      <c r="F30" s="88">
        <f t="shared" si="0"/>
        <v>-661133.7173676166</v>
      </c>
      <c r="G30" s="53">
        <f>IFERROR(F30*Savings!$C$9*Savings!$C$16/$F$53,0)</f>
        <v>-494224.55101526191</v>
      </c>
      <c r="H30" s="20">
        <f>IFERROR(VLOOKUP(A30,'PAU Performance'!A:C,3,FALSE),0)</f>
        <v>7.8923140610729997E-2</v>
      </c>
      <c r="I30" s="21">
        <f>IFERROR((H30/$H$53*Savings!$C$8*Savings!$C$17),0)</f>
        <v>-2.8389885361178209E-3</v>
      </c>
      <c r="J30" s="88">
        <f t="shared" si="1"/>
        <v>-671720.0208690787</v>
      </c>
      <c r="K30" s="53">
        <f>IFERROR(J30*Savings!$C$9*Savings!$C$17/$J$53,0)</f>
        <v>-673794.72833035421</v>
      </c>
      <c r="L30" s="88">
        <f t="shared" si="2"/>
        <v>-1168019.2793456162</v>
      </c>
      <c r="M30" s="70">
        <f t="shared" si="3"/>
        <v>-4.9365706559356898E-3</v>
      </c>
    </row>
    <row r="31" spans="1:13" ht="15.75" customHeight="1" x14ac:dyDescent="0.2">
      <c r="A31" s="22">
        <v>210035</v>
      </c>
      <c r="B31" s="22" t="s">
        <v>90</v>
      </c>
      <c r="C31" s="117">
        <f>VLOOKUP(A31,[6]Sheet1!$B$4:$F$55,3,FALSE)</f>
        <v>199051692.71046275</v>
      </c>
      <c r="D31" s="71">
        <f>IFERROR(VLOOKUP($A31,'PAU Performance'!$A:$F,6,FALSE),0)</f>
        <v>10.658713930951786</v>
      </c>
      <c r="E31" s="51">
        <f>IFERROR(D31/$D$53*Savings!$C$8*Savings!$C$16,0)</f>
        <v>-1.3430551490954035E-3</v>
      </c>
      <c r="F31" s="88">
        <f t="shared" si="0"/>
        <v>-267337.40083094296</v>
      </c>
      <c r="G31" s="53">
        <f>IFERROR(F31*Savings!$C$9*Savings!$C$16/$F$53,0)</f>
        <v>-199845.66423465786</v>
      </c>
      <c r="H31" s="20">
        <f>IFERROR(VLOOKUP(A31,'PAU Performance'!A:C,3,FALSE),0)</f>
        <v>6.1964717865810003E-2</v>
      </c>
      <c r="I31" s="21">
        <f>IFERROR((H31/$H$53*Savings!$C$8*Savings!$C$17),0)</f>
        <v>-2.2289676044758527E-3</v>
      </c>
      <c r="J31" s="88">
        <f t="shared" si="1"/>
        <v>-443679.77466770372</v>
      </c>
      <c r="K31" s="53">
        <f>IFERROR(J31*Savings!$C$9*Savings!$C$17/$J$53,0)</f>
        <v>-445050.14581985312</v>
      </c>
      <c r="L31" s="88">
        <f t="shared" si="2"/>
        <v>-644895.81005451095</v>
      </c>
      <c r="M31" s="70">
        <f t="shared" si="3"/>
        <v>-3.2398408738606686E-3</v>
      </c>
    </row>
    <row r="32" spans="1:13" ht="15.75" customHeight="1" x14ac:dyDescent="0.2">
      <c r="A32" s="22">
        <v>210037</v>
      </c>
      <c r="B32" s="22" t="s">
        <v>91</v>
      </c>
      <c r="C32" s="117">
        <f>VLOOKUP(A32,[6]Sheet1!$B$4:$F$55,3,FALSE)</f>
        <v>312686436.66625184</v>
      </c>
      <c r="D32" s="71">
        <f>IFERROR(VLOOKUP($A32,'PAU Performance'!$A:$F,6,FALSE),0)</f>
        <v>10.287137809138716</v>
      </c>
      <c r="E32" s="51">
        <f>IFERROR(D32/$D$53*Savings!$C$8*Savings!$C$16,0)</f>
        <v>-1.296234563899589E-3</v>
      </c>
      <c r="F32" s="88">
        <f t="shared" si="0"/>
        <v>-405314.9668693954</v>
      </c>
      <c r="G32" s="53">
        <f>IFERROR(F32*Savings!$C$9*Savings!$C$16/$F$53,0)</f>
        <v>-302989.55000869924</v>
      </c>
      <c r="H32" s="20">
        <f>IFERROR(VLOOKUP(A32,'PAU Performance'!A:C,3,FALSE),0)</f>
        <v>5.1055416950850002E-2</v>
      </c>
      <c r="I32" s="21">
        <f>IFERROR((H32/$H$53*Savings!$C$8*Savings!$C$17),0)</f>
        <v>-1.8365430253857956E-3</v>
      </c>
      <c r="J32" s="88">
        <f t="shared" si="1"/>
        <v>-574262.09439214214</v>
      </c>
      <c r="K32" s="53">
        <f>IFERROR(J32*Savings!$C$9*Savings!$C$17/$J$53,0)</f>
        <v>-576035.78851312678</v>
      </c>
      <c r="L32" s="88">
        <f t="shared" si="2"/>
        <v>-879025.33852182608</v>
      </c>
      <c r="M32" s="70">
        <f t="shared" si="3"/>
        <v>-2.8112039265075646E-3</v>
      </c>
    </row>
    <row r="33" spans="1:13" ht="15.75" customHeight="1" x14ac:dyDescent="0.2">
      <c r="A33" s="22">
        <v>210038</v>
      </c>
      <c r="B33" s="22" t="s">
        <v>92</v>
      </c>
      <c r="C33" s="117">
        <f>VLOOKUP(A33,[6]Sheet1!$B$4:$F$55,3,FALSE)</f>
        <v>288222259.44000721</v>
      </c>
      <c r="D33" s="71">
        <f>IFERROR(VLOOKUP($A33,'PAU Performance'!$A:$F,6,FALSE),0)</f>
        <v>28.421064106064961</v>
      </c>
      <c r="E33" s="51">
        <f>IFERROR(D33/$D$53*Savings!$C$8*Savings!$C$16,0)</f>
        <v>-3.5812065824917545E-3</v>
      </c>
      <c r="F33" s="88">
        <f t="shared" si="0"/>
        <v>-1032183.4527272</v>
      </c>
      <c r="G33" s="53">
        <f>IFERROR(F33*Savings!$C$9*Savings!$C$16/$F$53,0)</f>
        <v>-771599.4360726733</v>
      </c>
      <c r="H33" s="20">
        <f>IFERROR(VLOOKUP(A33,'PAU Performance'!A:C,3,FALSE),0)</f>
        <v>7.0047824732189998E-2</v>
      </c>
      <c r="I33" s="21">
        <f>IFERROR((H33/$H$53*Savings!$C$8*Savings!$C$17),0)</f>
        <v>-2.5197295730479473E-3</v>
      </c>
      <c r="J33" s="88">
        <f t="shared" si="1"/>
        <v>-726242.1507216841</v>
      </c>
      <c r="K33" s="53">
        <f>IFERROR(J33*Savings!$C$9*Savings!$C$17/$J$53,0)</f>
        <v>-728485.25791215559</v>
      </c>
      <c r="L33" s="88">
        <f t="shared" si="2"/>
        <v>-1500084.6939848289</v>
      </c>
      <c r="M33" s="70">
        <f t="shared" si="3"/>
        <v>-5.2046108336648716E-3</v>
      </c>
    </row>
    <row r="34" spans="1:13" ht="15.75" customHeight="1" x14ac:dyDescent="0.2">
      <c r="A34" s="22">
        <v>210039</v>
      </c>
      <c r="B34" s="22" t="s">
        <v>93</v>
      </c>
      <c r="C34" s="117">
        <f>VLOOKUP(A34,[6]Sheet1!$B$4:$F$55,3,FALSE)</f>
        <v>195080928.77076891</v>
      </c>
      <c r="D34" s="71">
        <f>IFERROR(VLOOKUP($A34,'PAU Performance'!$A:$F,6,FALSE),0)</f>
        <v>11.539492807287175</v>
      </c>
      <c r="E34" s="51">
        <f>IFERROR(D34/$D$53*Savings!$C$8*Savings!$C$16,0)</f>
        <v>-1.4540380137017599E-3</v>
      </c>
      <c r="F34" s="88">
        <f t="shared" si="0"/>
        <v>-283655.08618094336</v>
      </c>
      <c r="G34" s="53">
        <f>IFERROR(F34*Savings!$C$9*Savings!$C$16/$F$53,0)</f>
        <v>-212043.80283182766</v>
      </c>
      <c r="H34" s="20">
        <f>IFERROR(VLOOKUP(A34,'PAU Performance'!A:C,3,FALSE),0)</f>
        <v>5.7083594994289999E-2</v>
      </c>
      <c r="I34" s="21">
        <f>IFERROR((H34/$H$53*Savings!$C$8*Savings!$C$17),0)</f>
        <v>-2.053385997251472E-3</v>
      </c>
      <c r="J34" s="88">
        <f t="shared" si="1"/>
        <v>-400576.44746870868</v>
      </c>
      <c r="K34" s="53">
        <f>IFERROR(J34*Savings!$C$9*Savings!$C$17/$J$53,0)</f>
        <v>-401813.68756659847</v>
      </c>
      <c r="L34" s="88">
        <f t="shared" si="2"/>
        <v>-613857.49039842607</v>
      </c>
      <c r="M34" s="70">
        <f t="shared" si="3"/>
        <v>-3.1466811967034627E-3</v>
      </c>
    </row>
    <row r="35" spans="1:13" ht="15.75" customHeight="1" x14ac:dyDescent="0.2">
      <c r="A35" s="22">
        <v>210040</v>
      </c>
      <c r="B35" s="22" t="s">
        <v>94</v>
      </c>
      <c r="C35" s="117">
        <f>VLOOKUP(A35,[6]Sheet1!$B$4:$F$55,3,FALSE)</f>
        <v>319645333.35248446</v>
      </c>
      <c r="D35" s="71">
        <f>IFERROR(VLOOKUP($A35,'PAU Performance'!$A:$F,6,FALSE),0)</f>
        <v>14.878295771351373</v>
      </c>
      <c r="E35" s="51">
        <f>IFERROR(D35/$D$53*Savings!$C$8*Savings!$C$16,0)</f>
        <v>-1.8747451029200739E-3</v>
      </c>
      <c r="F35" s="88">
        <f t="shared" si="0"/>
        <v>-599253.52337382478</v>
      </c>
      <c r="G35" s="53">
        <f>IFERROR(F35*Savings!$C$9*Savings!$C$16/$F$53,0)</f>
        <v>-447966.56977798993</v>
      </c>
      <c r="H35" s="20">
        <f>IFERROR(VLOOKUP(A35,'PAU Performance'!A:C,3,FALSE),0)</f>
        <v>0.10008704714968999</v>
      </c>
      <c r="I35" s="21">
        <f>IFERROR((H35/$H$53*Savings!$C$8*Savings!$C$17),0)</f>
        <v>-3.6002872829571952E-3</v>
      </c>
      <c r="J35" s="88">
        <f t="shared" si="1"/>
        <v>-1150815.0287255633</v>
      </c>
      <c r="K35" s="53">
        <f>IFERROR(J35*Savings!$C$9*Savings!$C$17/$J$53,0)</f>
        <v>-1154369.4925683348</v>
      </c>
      <c r="L35" s="88">
        <f t="shared" si="2"/>
        <v>-1602336.0623463248</v>
      </c>
      <c r="M35" s="70">
        <f t="shared" si="3"/>
        <v>-5.0128561100542361E-3</v>
      </c>
    </row>
    <row r="36" spans="1:13" ht="15.75" customHeight="1" x14ac:dyDescent="0.2">
      <c r="A36" s="22">
        <v>210043</v>
      </c>
      <c r="B36" s="22" t="s">
        <v>95</v>
      </c>
      <c r="C36" s="117">
        <f>VLOOKUP(A36,[6]Sheet1!$B$4:$F$55,3,FALSE)</f>
        <v>574900387.12802494</v>
      </c>
      <c r="D36" s="71">
        <f>IFERROR(VLOOKUP($A36,'PAU Performance'!$A:$F,6,FALSE),0)</f>
        <v>11.064721606783815</v>
      </c>
      <c r="E36" s="51">
        <f>IFERROR(D36/$D$53*Savings!$C$8*Savings!$C$16,0)</f>
        <v>-1.3942142948545366E-3</v>
      </c>
      <c r="F36" s="88">
        <f t="shared" si="0"/>
        <v>-801534.33785129944</v>
      </c>
      <c r="G36" s="53">
        <f>IFERROR(F36*Savings!$C$9*Savings!$C$16/$F$53,0)</f>
        <v>-599179.76929862937</v>
      </c>
      <c r="H36" s="20">
        <f>IFERROR(VLOOKUP(A36,'PAU Performance'!A:C,3,FALSE),0)</f>
        <v>8.2000849460040007E-2</v>
      </c>
      <c r="I36" s="21">
        <f>IFERROR((H36/$H$53*Savings!$C$8*Savings!$C$17),0)</f>
        <v>-2.9496985265348974E-3</v>
      </c>
      <c r="J36" s="88">
        <f t="shared" si="1"/>
        <v>-1695782.8248158772</v>
      </c>
      <c r="K36" s="53">
        <f>IFERROR(J36*Savings!$C$9*Savings!$C$17/$J$53,0)</f>
        <v>-1701020.502970529</v>
      </c>
      <c r="L36" s="88">
        <f t="shared" si="2"/>
        <v>-2300200.2722691586</v>
      </c>
      <c r="M36" s="70">
        <f t="shared" si="3"/>
        <v>-4.0010414391266113E-3</v>
      </c>
    </row>
    <row r="37" spans="1:13" ht="15.75" customHeight="1" x14ac:dyDescent="0.2">
      <c r="A37" s="22">
        <v>210044</v>
      </c>
      <c r="B37" s="22" t="s">
        <v>96</v>
      </c>
      <c r="C37" s="117">
        <f>VLOOKUP(A37,[6]Sheet1!$B$4:$F$55,3,FALSE)</f>
        <v>544833592.45067</v>
      </c>
      <c r="D37" s="71">
        <f>IFERROR(VLOOKUP($A37,'PAU Performance'!$A:$F,6,FALSE),0)</f>
        <v>11.655549946639335</v>
      </c>
      <c r="E37" s="51">
        <f>IFERROR(D37/$D$53*Savings!$C$8*Savings!$C$16,0)</f>
        <v>-1.4686618360133399E-3</v>
      </c>
      <c r="F37" s="88">
        <f t="shared" si="0"/>
        <v>-800176.3042103448</v>
      </c>
      <c r="G37" s="53">
        <f>IFERROR(F37*Savings!$C$9*Savings!$C$16/$F$53,0)</f>
        <v>-598164.58349153295</v>
      </c>
      <c r="H37" s="20">
        <f>IFERROR(VLOOKUP(A37,'PAU Performance'!A:C,3,FALSE),0)</f>
        <v>4.7809122976519999E-2</v>
      </c>
      <c r="I37" s="21">
        <f>IFERROR((H37/$H$53*Savings!$C$8*Savings!$C$17),0)</f>
        <v>-1.7197687649258891E-3</v>
      </c>
      <c r="J37" s="88">
        <f t="shared" si="1"/>
        <v>-936987.79437902395</v>
      </c>
      <c r="K37" s="53">
        <f>IFERROR(J37*Savings!$C$9*Savings!$C$17/$J$53,0)</f>
        <v>-939881.82091943757</v>
      </c>
      <c r="L37" s="88">
        <f t="shared" si="2"/>
        <v>-1538046.4044109704</v>
      </c>
      <c r="M37" s="70">
        <f t="shared" si="3"/>
        <v>-2.8229654443530428E-3</v>
      </c>
    </row>
    <row r="38" spans="1:13" ht="15.75" customHeight="1" x14ac:dyDescent="0.2">
      <c r="A38" s="22">
        <v>210045</v>
      </c>
      <c r="B38" s="22" t="s">
        <v>198</v>
      </c>
      <c r="C38" s="117">
        <f>VLOOKUP(A38,[6]Sheet1!$B$4:$F$55,3,FALSE)</f>
        <v>0</v>
      </c>
      <c r="D38" s="71" t="str">
        <f>IFERROR(VLOOKUP($A38,'PAU Performance'!$A:$F,6,FALSE),0)</f>
        <v/>
      </c>
      <c r="E38" s="51">
        <f>IFERROR(D38/$D$53*Savings!$C$8*Savings!$C$16,0)</f>
        <v>0</v>
      </c>
      <c r="F38" s="88">
        <f t="shared" si="0"/>
        <v>0</v>
      </c>
      <c r="G38" s="53">
        <f>IFERROR(F38*Savings!$C$9*Savings!$C$16/$F$53,0)</f>
        <v>0</v>
      </c>
      <c r="H38" s="20" t="str">
        <f>IFERROR(VLOOKUP(A38,'PAU Performance'!A:C,3,FALSE),0)</f>
        <v/>
      </c>
      <c r="I38" s="21">
        <f>IFERROR((H38/$H$53*Savings!$C$8*Savings!$C$17),0)</f>
        <v>0</v>
      </c>
      <c r="J38" s="88">
        <f t="shared" si="1"/>
        <v>0</v>
      </c>
      <c r="K38" s="53">
        <f>IFERROR(J38*Savings!$C$9*Savings!$C$17/$J$53,0)</f>
        <v>0</v>
      </c>
      <c r="L38" s="88">
        <f t="shared" si="2"/>
        <v>0</v>
      </c>
      <c r="M38" s="70">
        <f t="shared" si="3"/>
        <v>0</v>
      </c>
    </row>
    <row r="39" spans="1:13" ht="15.75" customHeight="1" x14ac:dyDescent="0.2">
      <c r="A39" s="22">
        <v>210048</v>
      </c>
      <c r="B39" s="22" t="s">
        <v>98</v>
      </c>
      <c r="C39" s="117">
        <f>VLOOKUP(A39,[6]Sheet1!$B$4:$F$55,3,FALSE)</f>
        <v>417294432.33013231</v>
      </c>
      <c r="D39" s="71">
        <f>IFERROR(VLOOKUP($A39,'PAU Performance'!$A:$F,6,FALSE),0)</f>
        <v>7.5739185407947343</v>
      </c>
      <c r="E39" s="51">
        <f>IFERROR(D39/$D$53*Savings!$C$8*Savings!$C$16,0)</f>
        <v>-9.5435437717345439E-4</v>
      </c>
      <c r="F39" s="88">
        <f t="shared" si="0"/>
        <v>-398246.76806437364</v>
      </c>
      <c r="G39" s="53">
        <f>IFERROR(F39*Savings!$C$9*Savings!$C$16/$F$53,0)</f>
        <v>-297705.78170414595</v>
      </c>
      <c r="H39" s="20">
        <f>IFERROR(VLOOKUP(A39,'PAU Performance'!A:C,3,FALSE),0)</f>
        <v>7.6729095229860003E-2</v>
      </c>
      <c r="I39" s="21">
        <f>IFERROR((H39/$H$53*Savings!$C$8*Savings!$C$17),0)</f>
        <v>-2.7600652997157799E-3</v>
      </c>
      <c r="J39" s="88">
        <f t="shared" si="1"/>
        <v>-1151759.8824389928</v>
      </c>
      <c r="K39" s="53">
        <f>IFERROR(J39*Savings!$C$9*Savings!$C$17/$J$53,0)</f>
        <v>-1155317.2646033689</v>
      </c>
      <c r="L39" s="88">
        <f t="shared" si="2"/>
        <v>-1453023.0463075149</v>
      </c>
      <c r="M39" s="70">
        <f t="shared" si="3"/>
        <v>-3.4820091852028143E-3</v>
      </c>
    </row>
    <row r="40" spans="1:13" ht="15.75" customHeight="1" x14ac:dyDescent="0.2">
      <c r="A40" s="22">
        <v>210049</v>
      </c>
      <c r="B40" s="22" t="s">
        <v>99</v>
      </c>
      <c r="C40" s="117">
        <f>VLOOKUP(A40,[6]Sheet1!$B$4:$F$55,3,FALSE)</f>
        <v>472504763.07803273</v>
      </c>
      <c r="D40" s="71">
        <f>IFERROR(VLOOKUP($A40,'PAU Performance'!$A:$F,6,FALSE),0)</f>
        <v>10.035363944023738</v>
      </c>
      <c r="E40" s="51">
        <f>IFERROR(D40/$D$53*Savings!$C$8*Savings!$C$16,0)</f>
        <v>-1.2645097058969379E-3</v>
      </c>
      <c r="F40" s="88">
        <f t="shared" si="0"/>
        <v>-597486.85899470549</v>
      </c>
      <c r="G40" s="53">
        <f>IFERROR(F40*Savings!$C$9*Savings!$C$16/$F$53,0)</f>
        <v>-446645.91574594128</v>
      </c>
      <c r="H40" s="20">
        <f>IFERROR(VLOOKUP(A40,'PAU Performance'!A:C,3,FALSE),0)</f>
        <v>8.2248294577769998E-2</v>
      </c>
      <c r="I40" s="21">
        <f>IFERROR((H40/$H$53*Savings!$C$8*Savings!$C$17),0)</f>
        <v>-2.9585995135853077E-3</v>
      </c>
      <c r="J40" s="88">
        <f t="shared" si="1"/>
        <v>-1397952.3622094088</v>
      </c>
      <c r="K40" s="53">
        <f>IFERROR(J40*Savings!$C$9*Savings!$C$17/$J$53,0)</f>
        <v>-1402270.1465634187</v>
      </c>
      <c r="L40" s="88">
        <f t="shared" si="2"/>
        <v>-1848916.0623093599</v>
      </c>
      <c r="M40" s="70">
        <f t="shared" si="3"/>
        <v>-3.9130104218738151E-3</v>
      </c>
    </row>
    <row r="41" spans="1:13" s="10" customFormat="1" ht="15.75" customHeight="1" x14ac:dyDescent="0.2">
      <c r="A41" s="22">
        <v>210051</v>
      </c>
      <c r="B41" s="22" t="s">
        <v>100</v>
      </c>
      <c r="C41" s="117">
        <f>VLOOKUP(A41,[6]Sheet1!$B$4:$F$55,3,FALSE)</f>
        <v>329734664.00191063</v>
      </c>
      <c r="D41" s="71">
        <f>IFERROR(VLOOKUP($A41,'PAU Performance'!$A:$F,6,FALSE),0)</f>
        <v>12.230965442683249</v>
      </c>
      <c r="E41" s="51">
        <f>IFERROR(D41/$D$53*Savings!$C$8*Savings!$C$16,0)</f>
        <v>-1.5411672761478099E-3</v>
      </c>
      <c r="F41" s="88">
        <f t="shared" si="0"/>
        <v>-508176.27397133788</v>
      </c>
      <c r="G41" s="53">
        <f>IFERROR(F41*Savings!$C$9*Savings!$C$16/$F$53,0)</f>
        <v>-379882.59294971341</v>
      </c>
      <c r="H41" s="20">
        <f>IFERROR(VLOOKUP(A41,'PAU Performance'!A:C,3,FALSE),0)</f>
        <v>7.5561476538680006E-2</v>
      </c>
      <c r="I41" s="21">
        <f>IFERROR((H41/$H$53*Savings!$C$8*Savings!$C$17),0)</f>
        <v>-2.718064233195041E-3</v>
      </c>
      <c r="J41" s="88">
        <f t="shared" si="1"/>
        <v>-896239.99666817766</v>
      </c>
      <c r="K41" s="53">
        <f>IFERROR(J41*Savings!$C$9*Savings!$C$17/$J$53,0)</f>
        <v>-899008.16755844711</v>
      </c>
      <c r="L41" s="88">
        <f t="shared" si="2"/>
        <v>-1278890.7605081606</v>
      </c>
      <c r="M41" s="70">
        <f t="shared" si="3"/>
        <v>-3.8785450852711987E-3</v>
      </c>
    </row>
    <row r="42" spans="1:13" s="10" customFormat="1" ht="15.75" customHeight="1" x14ac:dyDescent="0.2">
      <c r="A42" s="22">
        <v>210055</v>
      </c>
      <c r="B42" s="22" t="s">
        <v>168</v>
      </c>
      <c r="C42" s="117">
        <f>VLOOKUP(A42,[6]Sheet1!$B$4:$F$55,3,FALSE)</f>
        <v>45510861.041330181</v>
      </c>
      <c r="D42" s="71" t="str">
        <f>IFERROR(VLOOKUP($A42,'PAU Performance'!$A:$F,6,FALSE),0)</f>
        <v/>
      </c>
      <c r="E42" s="51">
        <f>IFERROR(D42/$D$53*Savings!$C$8*Savings!$C$16,0)</f>
        <v>0</v>
      </c>
      <c r="F42" s="88">
        <f t="shared" si="0"/>
        <v>0</v>
      </c>
      <c r="G42" s="53">
        <f>IFERROR(F42*Savings!$C$9*Savings!$C$16/$F$53,0)</f>
        <v>0</v>
      </c>
      <c r="H42" s="20" t="str">
        <f>IFERROR(VLOOKUP(A42,'PAU Performance'!A:C,3,FALSE),0)</f>
        <v/>
      </c>
      <c r="I42" s="21">
        <f>IFERROR((H42/$H$53*Savings!$C$8*Savings!$C$17),0)</f>
        <v>0</v>
      </c>
      <c r="J42" s="88">
        <f t="shared" si="1"/>
        <v>0</v>
      </c>
      <c r="K42" s="53">
        <f>IFERROR(J42*Savings!$C$9*Savings!$C$17/$J$53,0)</f>
        <v>0</v>
      </c>
      <c r="L42" s="88">
        <f t="shared" si="2"/>
        <v>0</v>
      </c>
      <c r="M42" s="70">
        <f t="shared" si="3"/>
        <v>0</v>
      </c>
    </row>
    <row r="43" spans="1:13" ht="15.75" customHeight="1" x14ac:dyDescent="0.2">
      <c r="A43" s="22">
        <v>210056</v>
      </c>
      <c r="B43" s="22" t="s">
        <v>101</v>
      </c>
      <c r="C43" s="117">
        <f>VLOOKUP(A43,[6]Sheet1!$B$4:$F$55,3,FALSE)</f>
        <v>329122547.79093188</v>
      </c>
      <c r="D43" s="71">
        <f>IFERROR(VLOOKUP($A43,'PAU Performance'!$A:$F,6,FALSE),0)</f>
        <v>22.845354727019942</v>
      </c>
      <c r="E43" s="51">
        <f>IFERROR(D43/$D$53*Savings!$C$8*Savings!$C$16,0)</f>
        <v>-2.8786372819272488E-3</v>
      </c>
      <c r="F43" s="88">
        <f t="shared" si="0"/>
        <v>-947424.43639385921</v>
      </c>
      <c r="G43" s="53">
        <f>IFERROR(F43*Savings!$C$9*Savings!$C$16/$F$53,0)</f>
        <v>-708238.59742322343</v>
      </c>
      <c r="H43" s="20">
        <f>IFERROR(VLOOKUP(A43,'PAU Performance'!A:C,3,FALSE),0)</f>
        <v>7.3302052562099998E-2</v>
      </c>
      <c r="I43" s="21">
        <f>IFERROR((H43/$H$53*Savings!$C$8*Savings!$C$17),0)</f>
        <v>-2.6367892266747316E-3</v>
      </c>
      <c r="J43" s="88">
        <f t="shared" si="1"/>
        <v>-867826.78827086871</v>
      </c>
      <c r="K43" s="53">
        <f>IFERROR(J43*Savings!$C$9*Savings!$C$17/$J$53,0)</f>
        <v>-870507.20072960539</v>
      </c>
      <c r="L43" s="88">
        <f t="shared" si="2"/>
        <v>-1578745.7981528288</v>
      </c>
      <c r="M43" s="70">
        <f t="shared" si="3"/>
        <v>-4.7968326957522631E-3</v>
      </c>
    </row>
    <row r="44" spans="1:13" ht="15.75" customHeight="1" x14ac:dyDescent="0.2">
      <c r="A44" s="22">
        <v>210057</v>
      </c>
      <c r="B44" s="22" t="s">
        <v>102</v>
      </c>
      <c r="C44" s="117">
        <f>VLOOKUP(A44,[6]Sheet1!$B$4:$F$55,3,FALSE)</f>
        <v>553381861.0506773</v>
      </c>
      <c r="D44" s="71">
        <f>IFERROR(VLOOKUP($A44,'PAU Performance'!$A:$F,6,FALSE),0)</f>
        <v>7.3775108863419732</v>
      </c>
      <c r="E44" s="51">
        <f>IFERROR(D44/$D$53*Savings!$C$8*Savings!$C$16,0)</f>
        <v>-9.2960595880484391E-4</v>
      </c>
      <c r="F44" s="88">
        <f t="shared" si="0"/>
        <v>-514427.07552722376</v>
      </c>
      <c r="G44" s="53">
        <f>IFERROR(F44*Savings!$C$9*Savings!$C$16/$F$53,0)</f>
        <v>-384555.32330862427</v>
      </c>
      <c r="H44" s="20">
        <f>IFERROR(VLOOKUP(A44,'PAU Performance'!A:C,3,FALSE),0)</f>
        <v>6.0896866736830001E-2</v>
      </c>
      <c r="I44" s="21">
        <f>IFERROR((H44/$H$53*Savings!$C$8*Savings!$C$17),0)</f>
        <v>-2.1905553328658385E-3</v>
      </c>
      <c r="J44" s="88">
        <f t="shared" si="1"/>
        <v>-1212213.5868357837</v>
      </c>
      <c r="K44" s="53">
        <f>IFERROR(J44*Savings!$C$9*Savings!$C$17/$J$53,0)</f>
        <v>-1215957.6892819395</v>
      </c>
      <c r="L44" s="88">
        <f t="shared" si="2"/>
        <v>-1600513.0125905639</v>
      </c>
      <c r="M44" s="70">
        <f t="shared" si="3"/>
        <v>-2.8922397448151865E-3</v>
      </c>
    </row>
    <row r="45" spans="1:13" ht="15.75" customHeight="1" x14ac:dyDescent="0.2">
      <c r="A45" s="22">
        <v>210058</v>
      </c>
      <c r="B45" s="22" t="s">
        <v>103</v>
      </c>
      <c r="C45" s="117">
        <f>VLOOKUP(A45,[6]Sheet1!$B$4:$F$55,3,FALSE)</f>
        <v>156786711.3769823</v>
      </c>
      <c r="D45" s="71" t="str">
        <f>IFERROR(VLOOKUP($A45,'PAU Performance'!$A:$F,6,FALSE),0)</f>
        <v/>
      </c>
      <c r="E45" s="51">
        <f>IFERROR(D45/$D$53*Savings!$C$8*Savings!$C$16,0)</f>
        <v>0</v>
      </c>
      <c r="F45" s="88">
        <f t="shared" si="0"/>
        <v>0</v>
      </c>
      <c r="G45" s="53">
        <f>IFERROR(F45*Savings!$C$9*Savings!$C$16/$F$53,0)</f>
        <v>0</v>
      </c>
      <c r="H45" s="20">
        <f>IFERROR(VLOOKUP(A45,'PAU Performance'!A:C,3,FALSE),0)</f>
        <v>1.387183259514E-2</v>
      </c>
      <c r="I45" s="21">
        <f>IFERROR((H45/$H$53*Savings!$C$8*Savings!$C$17),0)</f>
        <v>-4.9899146698672821E-4</v>
      </c>
      <c r="J45" s="88">
        <f t="shared" si="1"/>
        <v>-78235.231114025155</v>
      </c>
      <c r="K45" s="53">
        <f>IFERROR(J45*Savings!$C$9*Savings!$C$17/$J$53,0)</f>
        <v>-78476.872292915243</v>
      </c>
      <c r="L45" s="88">
        <f t="shared" si="2"/>
        <v>-78476.872292915243</v>
      </c>
      <c r="M45" s="70">
        <f t="shared" si="3"/>
        <v>-5.0053267654950222E-4</v>
      </c>
    </row>
    <row r="46" spans="1:13" ht="15.75" customHeight="1" x14ac:dyDescent="0.2">
      <c r="A46" s="22">
        <v>210060</v>
      </c>
      <c r="B46" s="22" t="s">
        <v>104</v>
      </c>
      <c r="C46" s="117">
        <f>VLOOKUP(A46,[6]Sheet1!$B$4:$F$55,3,FALSE)</f>
        <v>71149512.432228699</v>
      </c>
      <c r="D46" s="71">
        <f>IFERROR(VLOOKUP($A46,'PAU Performance'!$A:$F,6,FALSE),0)</f>
        <v>14.159378382536604</v>
      </c>
      <c r="E46" s="51">
        <f>IFERROR(D46/$D$53*Savings!$C$8*Savings!$C$16,0)</f>
        <v>-1.7841576542769449E-3</v>
      </c>
      <c r="F46" s="88">
        <f t="shared" si="0"/>
        <v>-126941.94720403348</v>
      </c>
      <c r="G46" s="53">
        <f>IFERROR(F46*Savings!$C$9*Savings!$C$16/$F$53,0)</f>
        <v>-94894.308388497753</v>
      </c>
      <c r="H46" s="20">
        <f>IFERROR(VLOOKUP(A46,'PAU Performance'!A:C,3,FALSE),0)</f>
        <v>5.6168275953200002E-2</v>
      </c>
      <c r="I46" s="21">
        <f>IFERROR((H46/$H$53*Savings!$C$8*Savings!$C$17),0)</f>
        <v>-2.0204605428861704E-3</v>
      </c>
      <c r="J46" s="88">
        <f t="shared" si="1"/>
        <v>-143754.78251490713</v>
      </c>
      <c r="K46" s="53">
        <f>IFERROR(J46*Savings!$C$9*Savings!$C$17/$J$53,0)</f>
        <v>-144198.79059954311</v>
      </c>
      <c r="L46" s="88">
        <f t="shared" si="2"/>
        <v>-239093.09898804087</v>
      </c>
      <c r="M46" s="70">
        <f t="shared" si="3"/>
        <v>-3.360432008803739E-3</v>
      </c>
    </row>
    <row r="47" spans="1:13" ht="15.75" customHeight="1" x14ac:dyDescent="0.2">
      <c r="A47" s="22">
        <v>210061</v>
      </c>
      <c r="B47" s="22" t="s">
        <v>105</v>
      </c>
      <c r="C47" s="117">
        <f>VLOOKUP(A47,[6]Sheet1!$B$4:$F$55,3,FALSE)</f>
        <v>144144502.84739232</v>
      </c>
      <c r="D47" s="71">
        <f>IFERROR(VLOOKUP($A47,'PAU Performance'!$A:$F,6,FALSE),0)</f>
        <v>11.378704775880614</v>
      </c>
      <c r="E47" s="51">
        <f>IFERROR(D47/$D$53*Savings!$C$8*Savings!$C$16,0)</f>
        <v>-1.4337778589689825E-3</v>
      </c>
      <c r="F47" s="88">
        <f t="shared" si="0"/>
        <v>-206671.19667468258</v>
      </c>
      <c r="G47" s="53">
        <f>IFERROR(F47*Savings!$C$9*Savings!$C$16/$F$53,0)</f>
        <v>-154495.19015763173</v>
      </c>
      <c r="H47" s="20">
        <f>IFERROR(VLOOKUP(A47,'PAU Performance'!A:C,3,FALSE),0)</f>
        <v>2.994770393642E-2</v>
      </c>
      <c r="I47" s="21">
        <f>IFERROR((H47/$H$53*Savings!$C$8*Savings!$C$17),0)</f>
        <v>-1.0772656473200192E-3</v>
      </c>
      <c r="J47" s="88">
        <f t="shared" si="1"/>
        <v>-155281.92116751845</v>
      </c>
      <c r="K47" s="53">
        <f>IFERROR(J47*Savings!$C$9*Savings!$C$17/$J$53,0)</f>
        <v>-155761.53253898036</v>
      </c>
      <c r="L47" s="88">
        <f t="shared" si="2"/>
        <v>-310256.72269661212</v>
      </c>
      <c r="M47" s="70">
        <f t="shared" si="3"/>
        <v>-2.1524006574505654E-3</v>
      </c>
    </row>
    <row r="48" spans="1:13" ht="15.75" customHeight="1" x14ac:dyDescent="0.2">
      <c r="A48" s="22">
        <v>210062</v>
      </c>
      <c r="B48" s="22" t="s">
        <v>106</v>
      </c>
      <c r="C48" s="117">
        <f>VLOOKUP(A48,[6]Sheet1!$B$4:$F$55,3,FALSE)</f>
        <v>362924176.61701566</v>
      </c>
      <c r="D48" s="71">
        <f>IFERROR(VLOOKUP($A48,'PAU Performance'!$A:$F,6,FALSE),0)</f>
        <v>13.017941209773197</v>
      </c>
      <c r="E48" s="51">
        <f>IFERROR(D48/$D$53*Savings!$C$8*Savings!$C$16,0)</f>
        <v>-1.6403304456493557E-3</v>
      </c>
      <c r="F48" s="88">
        <f t="shared" si="0"/>
        <v>-595315.57636711479</v>
      </c>
      <c r="G48" s="53">
        <f>IFERROR(F48*Savings!$C$9*Savings!$C$16/$F$53,0)</f>
        <v>-445022.79298944212</v>
      </c>
      <c r="H48" s="20">
        <f>IFERROR(VLOOKUP(A48,'PAU Performance'!A:C,3,FALSE),0)</f>
        <v>6.941827659317E-2</v>
      </c>
      <c r="I48" s="21">
        <f>IFERROR((H48/$H$53*Savings!$C$8*Savings!$C$17),0)</f>
        <v>-2.4970837440074201E-3</v>
      </c>
      <c r="J48" s="88">
        <f t="shared" si="1"/>
        <v>-906252.06173762761</v>
      </c>
      <c r="K48" s="53">
        <f>IFERROR(J48*Savings!$C$9*Savings!$C$17/$J$53,0)</f>
        <v>-909051.1563840115</v>
      </c>
      <c r="L48" s="88">
        <f t="shared" si="2"/>
        <v>-1354073.9493734536</v>
      </c>
      <c r="M48" s="70">
        <f t="shared" si="3"/>
        <v>-3.7310105983993794E-3</v>
      </c>
    </row>
    <row r="49" spans="1:14" ht="15.75" customHeight="1" x14ac:dyDescent="0.2">
      <c r="A49" s="22">
        <v>210063</v>
      </c>
      <c r="B49" s="22" t="s">
        <v>107</v>
      </c>
      <c r="C49" s="117">
        <f>VLOOKUP(A49,[6]Sheet1!$B$4:$F$55,3,FALSE)</f>
        <v>516326517.57348055</v>
      </c>
      <c r="D49" s="71">
        <f>IFERROR(VLOOKUP($A49,'PAU Performance'!$A:$F,6,FALSE),0)</f>
        <v>12.382943790525122</v>
      </c>
      <c r="E49" s="51">
        <f>IFERROR(D49/$D$53*Savings!$C$8*Savings!$C$16,0)</f>
        <v>-1.5603173634793886E-3</v>
      </c>
      <c r="F49" s="88">
        <f t="shared" si="0"/>
        <v>-805633.23059474735</v>
      </c>
      <c r="G49" s="53">
        <f>IFERROR(F49*Savings!$C$9*Savings!$C$16/$F$53,0)</f>
        <v>-602243.85962192446</v>
      </c>
      <c r="H49" s="20">
        <f>IFERROR(VLOOKUP(A49,'PAU Performance'!A:C,3,FALSE),0)</f>
        <v>6.2224340586330001E-2</v>
      </c>
      <c r="I49" s="21">
        <f>IFERROR((H49/$H$53*Savings!$C$8*Savings!$C$17),0)</f>
        <v>-2.2383066389031242E-3</v>
      </c>
      <c r="J49" s="88">
        <f t="shared" si="1"/>
        <v>-1155697.0721264521</v>
      </c>
      <c r="K49" s="53">
        <f>IFERROR(J49*Savings!$C$9*Savings!$C$17/$J$53,0)</f>
        <v>-1159266.61488835</v>
      </c>
      <c r="L49" s="88">
        <f t="shared" si="2"/>
        <v>-1761510.4745102744</v>
      </c>
      <c r="M49" s="70">
        <f t="shared" si="3"/>
        <v>-3.411621163268235E-3</v>
      </c>
    </row>
    <row r="50" spans="1:14" s="11" customFormat="1" ht="15.75" customHeight="1" x14ac:dyDescent="0.2">
      <c r="A50" s="22">
        <v>210064</v>
      </c>
      <c r="B50" s="22" t="s">
        <v>108</v>
      </c>
      <c r="C50" s="117">
        <f>VLOOKUP(A50,[6]Sheet1!$B$4:$F$55,3,FALSE)</f>
        <v>76755510.930023387</v>
      </c>
      <c r="D50" s="71" t="str">
        <f>IFERROR(VLOOKUP($A50,'PAU Performance'!$A:$F,6,FALSE),0)</f>
        <v/>
      </c>
      <c r="E50" s="51">
        <f>IFERROR(D50/$D$53*Savings!$C$8*Savings!$C$16,0)</f>
        <v>0</v>
      </c>
      <c r="F50" s="88">
        <f t="shared" si="0"/>
        <v>0</v>
      </c>
      <c r="G50" s="53">
        <f>IFERROR(F50*Savings!$C$9*Savings!$C$16/$F$53,0)</f>
        <v>0</v>
      </c>
      <c r="H50" s="20">
        <f>IFERROR(VLOOKUP(A50,'PAU Performance'!A:C,3,FALSE),0)</f>
        <v>3.0077667861840001E-2</v>
      </c>
      <c r="I50" s="21">
        <f>IFERROR((H50/$H$53*Savings!$C$8*Savings!$C$17),0)</f>
        <v>-1.081940652540555E-3</v>
      </c>
      <c r="J50" s="88">
        <f t="shared" si="1"/>
        <v>-83044.907581713211</v>
      </c>
      <c r="K50" s="53">
        <f>IFERROR(J50*Savings!$C$9*Savings!$C$17/$J$53,0)</f>
        <v>-83301.404163663829</v>
      </c>
      <c r="L50" s="88">
        <f t="shared" si="2"/>
        <v>-83301.404163663829</v>
      </c>
      <c r="M50" s="70">
        <f t="shared" si="3"/>
        <v>-1.085282387600914E-3</v>
      </c>
      <c r="N50" s="108"/>
    </row>
    <row r="51" spans="1:14" ht="15.75" customHeight="1" x14ac:dyDescent="0.2">
      <c r="A51" s="22">
        <v>210065</v>
      </c>
      <c r="B51" s="22" t="s">
        <v>109</v>
      </c>
      <c r="C51" s="117">
        <f>VLOOKUP(A51,[6]Sheet1!$B$4:$F$55,3,FALSE)</f>
        <v>193084815.22984424</v>
      </c>
      <c r="D51" s="71">
        <f>IFERROR(VLOOKUP($A51,'PAU Performance'!$A:$F,6,FALSE),0)</f>
        <v>8.0094351991664965</v>
      </c>
      <c r="E51" s="51">
        <f>IFERROR(D51/$D$53*Savings!$C$8*Savings!$C$16,0)</f>
        <v>-1.0092318130754036E-3</v>
      </c>
      <c r="F51" s="88">
        <f t="shared" si="0"/>
        <v>-194867.338151745</v>
      </c>
      <c r="G51" s="53">
        <f>IFERROR(F51*Savings!$C$9*Savings!$C$16/$F$53,0)</f>
        <v>-145671.32211778298</v>
      </c>
      <c r="H51" s="20">
        <f>IFERROR(VLOOKUP(A51,'PAU Performance'!A:C,3,FALSE),0)</f>
        <v>6.6082002097920006E-2</v>
      </c>
      <c r="I51" s="21">
        <f>IFERROR((H51/$H$53*Savings!$C$8*Savings!$C$17),0)</f>
        <v>-2.3770727437853983E-3</v>
      </c>
      <c r="J51" s="88">
        <f t="shared" si="1"/>
        <v>-458976.65152170253</v>
      </c>
      <c r="K51" s="53">
        <f>IFERROR(J51*Savings!$C$9*Savings!$C$17/$J$53,0)</f>
        <v>-460394.2693593119</v>
      </c>
      <c r="L51" s="88">
        <f t="shared" si="2"/>
        <v>-606065.59147709492</v>
      </c>
      <c r="M51" s="70">
        <f t="shared" si="3"/>
        <v>-3.1388568321939077E-3</v>
      </c>
    </row>
    <row r="52" spans="1:14" ht="12" customHeight="1" x14ac:dyDescent="0.2">
      <c r="A52" s="114"/>
      <c r="B52" s="114"/>
      <c r="C52" s="117"/>
      <c r="D52" s="71"/>
      <c r="E52" s="23"/>
      <c r="F52" s="89"/>
      <c r="G52" s="28"/>
      <c r="H52" s="20"/>
      <c r="I52" s="21"/>
      <c r="J52" s="24"/>
      <c r="K52" s="48"/>
      <c r="L52" s="15"/>
      <c r="M52" s="70"/>
    </row>
    <row r="53" spans="1:14" s="69" customFormat="1" ht="18.75" customHeight="1" x14ac:dyDescent="0.25">
      <c r="A53" s="77" t="s">
        <v>152</v>
      </c>
      <c r="B53" s="77" t="s">
        <v>152</v>
      </c>
      <c r="C53" s="119">
        <f>SUM(C4:C51)</f>
        <v>22465635668.137379</v>
      </c>
      <c r="D53" s="82">
        <f>IFERROR(VLOOKUP($A53,'PAU Performance'!$A:$F,6,FALSE),"")</f>
        <v>12.550497391913732</v>
      </c>
      <c r="E53" s="83">
        <f>IFERROR($D53/$D53*Savings!$C$8*Savings!$C$16,"")</f>
        <v>-1.5814300163334047E-3</v>
      </c>
      <c r="F53" s="85">
        <f>SUM(F4:F51)</f>
        <v>-47526264.436217017</v>
      </c>
      <c r="G53" s="85">
        <f>SUM(G4:G51)</f>
        <v>-35527830.581602834</v>
      </c>
      <c r="H53" s="86">
        <f>IFERROR(VLOOKUP(A53,'PAU Performance'!A:C,3,FALSE),"")</f>
        <v>5.88956928101E-2</v>
      </c>
      <c r="I53" s="83">
        <f>H53/$H$53*Savings!$C$8*Savings!$C$17</f>
        <v>-2.1185699836665959E-3</v>
      </c>
      <c r="J53" s="78">
        <f>SUM(J4:J51)</f>
        <v>-47448469.715571597</v>
      </c>
      <c r="K53" s="79">
        <f>SUM(K4:K51)</f>
        <v>-47595021.390505515</v>
      </c>
      <c r="L53" s="78">
        <f>SUM(L4:L51)</f>
        <v>-83122851.972108334</v>
      </c>
      <c r="M53" s="80">
        <f>L53/C53</f>
        <v>-3.7000000000000015E-3</v>
      </c>
    </row>
    <row r="54" spans="1:14" ht="21.75" customHeight="1" x14ac:dyDescent="0.2">
      <c r="C54" s="18"/>
      <c r="D54" s="12"/>
      <c r="E54" s="16"/>
      <c r="F54" s="16"/>
      <c r="G54" s="93"/>
      <c r="H54" s="16"/>
      <c r="I54" s="16"/>
      <c r="J54" s="16"/>
      <c r="K54" s="49"/>
      <c r="L54" s="15"/>
    </row>
    <row r="55" spans="1:14" x14ac:dyDescent="0.2">
      <c r="A55" s="110" t="s">
        <v>199</v>
      </c>
      <c r="C55" s="12"/>
      <c r="D55" s="18"/>
      <c r="E55" s="16"/>
      <c r="F55" s="16"/>
      <c r="G55" s="18"/>
      <c r="H55" s="16"/>
      <c r="I55" s="16"/>
      <c r="J55" s="16"/>
      <c r="K55" s="68"/>
    </row>
    <row r="56" spans="1:14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68"/>
    </row>
    <row r="57" spans="1:14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49"/>
    </row>
    <row r="58" spans="1:14" x14ac:dyDescent="0.2">
      <c r="A58" s="7" t="s">
        <v>59</v>
      </c>
      <c r="G58" s="15"/>
    </row>
    <row r="59" spans="1:14" x14ac:dyDescent="0.2">
      <c r="A59" s="7" t="s">
        <v>201</v>
      </c>
      <c r="G59" s="15"/>
    </row>
    <row r="60" spans="1:14" s="69" customFormat="1" x14ac:dyDescent="0.2">
      <c r="A60" s="136"/>
      <c r="B60" s="9"/>
      <c r="C60" s="9"/>
      <c r="D60" s="9"/>
      <c r="K60" s="81"/>
    </row>
    <row r="61" spans="1:14" x14ac:dyDescent="0.2">
      <c r="G61" s="15"/>
      <c r="J61" s="46"/>
    </row>
  </sheetData>
  <autoFilter ref="A3:WUK51" xr:uid="{00000000-0009-0000-0000-000001000000}">
    <sortState xmlns:xlrd2="http://schemas.microsoft.com/office/spreadsheetml/2017/richdata2" ref="A4:WUK51">
      <sortCondition ref="A3:A51"/>
    </sortState>
  </autoFilter>
  <pageMargins left="0.25" right="0.25" top="0.5" bottom="0.5" header="0.3" footer="0.3"/>
  <pageSetup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3C3F-19E7-4AB0-969B-EED2F075503D}">
  <sheetPr>
    <tabColor theme="7" tint="0.39997558519241921"/>
  </sheetPr>
  <dimension ref="A1:WUJ61"/>
  <sheetViews>
    <sheetView zoomScaleNormal="100" workbookViewId="0">
      <selection activeCell="C40" sqref="C40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0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15" width="13.85546875" style="9" customWidth="1"/>
    <col min="16" max="16" width="23.42578125" style="9" bestFit="1" customWidth="1"/>
    <col min="17" max="17" width="14" style="9" customWidth="1"/>
    <col min="18" max="18" width="16.42578125" style="9" customWidth="1"/>
    <col min="19" max="19" width="11.7109375" style="9" bestFit="1" customWidth="1"/>
    <col min="20" max="20" width="9.28515625" style="9"/>
    <col min="21" max="21" width="13.7109375" style="9" bestFit="1" customWidth="1"/>
    <col min="22" max="222" width="9.28515625" style="9"/>
    <col min="223" max="223" width="11.7109375" style="9" customWidth="1"/>
    <col min="224" max="224" width="28.28515625" style="9" customWidth="1"/>
    <col min="225" max="225" width="25.7109375" style="9" customWidth="1"/>
    <col min="226" max="226" width="16" style="9" customWidth="1"/>
    <col min="227" max="227" width="16.7109375" style="9" customWidth="1"/>
    <col min="228" max="228" width="13.42578125" style="9" customWidth="1"/>
    <col min="229" max="229" width="14.28515625" style="9" customWidth="1"/>
    <col min="230" max="230" width="18.28515625" style="9" customWidth="1"/>
    <col min="231" max="231" width="17.42578125" style="9" bestFit="1" customWidth="1"/>
    <col min="232" max="232" width="18.28515625" style="9" bestFit="1" customWidth="1"/>
    <col min="233" max="478" width="9.28515625" style="9"/>
    <col min="479" max="479" width="11.7109375" style="9" customWidth="1"/>
    <col min="480" max="480" width="28.28515625" style="9" customWidth="1"/>
    <col min="481" max="481" width="25.7109375" style="9" customWidth="1"/>
    <col min="482" max="482" width="16" style="9" customWidth="1"/>
    <col min="483" max="483" width="16.7109375" style="9" customWidth="1"/>
    <col min="484" max="484" width="13.42578125" style="9" customWidth="1"/>
    <col min="485" max="485" width="14.28515625" style="9" customWidth="1"/>
    <col min="486" max="486" width="18.28515625" style="9" customWidth="1"/>
    <col min="487" max="487" width="17.42578125" style="9" bestFit="1" customWidth="1"/>
    <col min="488" max="488" width="18.28515625" style="9" bestFit="1" customWidth="1"/>
    <col min="489" max="734" width="9.28515625" style="9"/>
    <col min="735" max="735" width="11.7109375" style="9" customWidth="1"/>
    <col min="736" max="736" width="28.28515625" style="9" customWidth="1"/>
    <col min="737" max="737" width="25.7109375" style="9" customWidth="1"/>
    <col min="738" max="738" width="16" style="9" customWidth="1"/>
    <col min="739" max="739" width="16.7109375" style="9" customWidth="1"/>
    <col min="740" max="740" width="13.42578125" style="9" customWidth="1"/>
    <col min="741" max="741" width="14.28515625" style="9" customWidth="1"/>
    <col min="742" max="742" width="18.28515625" style="9" customWidth="1"/>
    <col min="743" max="743" width="17.42578125" style="9" bestFit="1" customWidth="1"/>
    <col min="744" max="744" width="18.28515625" style="9" bestFit="1" customWidth="1"/>
    <col min="745" max="990" width="9.28515625" style="9"/>
    <col min="991" max="991" width="11.7109375" style="9" customWidth="1"/>
    <col min="992" max="992" width="28.28515625" style="9" customWidth="1"/>
    <col min="993" max="993" width="25.7109375" style="9" customWidth="1"/>
    <col min="994" max="994" width="16" style="9" customWidth="1"/>
    <col min="995" max="995" width="16.7109375" style="9" customWidth="1"/>
    <col min="996" max="996" width="13.42578125" style="9" customWidth="1"/>
    <col min="997" max="997" width="14.28515625" style="9" customWidth="1"/>
    <col min="998" max="998" width="18.28515625" style="9" customWidth="1"/>
    <col min="999" max="999" width="17.42578125" style="9" bestFit="1" customWidth="1"/>
    <col min="1000" max="1000" width="18.28515625" style="9" bestFit="1" customWidth="1"/>
    <col min="1001" max="1246" width="9.28515625" style="9"/>
    <col min="1247" max="1247" width="11.7109375" style="9" customWidth="1"/>
    <col min="1248" max="1248" width="28.28515625" style="9" customWidth="1"/>
    <col min="1249" max="1249" width="25.7109375" style="9" customWidth="1"/>
    <col min="1250" max="1250" width="16" style="9" customWidth="1"/>
    <col min="1251" max="1251" width="16.7109375" style="9" customWidth="1"/>
    <col min="1252" max="1252" width="13.42578125" style="9" customWidth="1"/>
    <col min="1253" max="1253" width="14.28515625" style="9" customWidth="1"/>
    <col min="1254" max="1254" width="18.28515625" style="9" customWidth="1"/>
    <col min="1255" max="1255" width="17.42578125" style="9" bestFit="1" customWidth="1"/>
    <col min="1256" max="1256" width="18.28515625" style="9" bestFit="1" customWidth="1"/>
    <col min="1257" max="1502" width="9.28515625" style="9"/>
    <col min="1503" max="1503" width="11.7109375" style="9" customWidth="1"/>
    <col min="1504" max="1504" width="28.28515625" style="9" customWidth="1"/>
    <col min="1505" max="1505" width="25.7109375" style="9" customWidth="1"/>
    <col min="1506" max="1506" width="16" style="9" customWidth="1"/>
    <col min="1507" max="1507" width="16.7109375" style="9" customWidth="1"/>
    <col min="1508" max="1508" width="13.42578125" style="9" customWidth="1"/>
    <col min="1509" max="1509" width="14.28515625" style="9" customWidth="1"/>
    <col min="1510" max="1510" width="18.28515625" style="9" customWidth="1"/>
    <col min="1511" max="1511" width="17.42578125" style="9" bestFit="1" customWidth="1"/>
    <col min="1512" max="1512" width="18.28515625" style="9" bestFit="1" customWidth="1"/>
    <col min="1513" max="1758" width="9.28515625" style="9"/>
    <col min="1759" max="1759" width="11.7109375" style="9" customWidth="1"/>
    <col min="1760" max="1760" width="28.28515625" style="9" customWidth="1"/>
    <col min="1761" max="1761" width="25.7109375" style="9" customWidth="1"/>
    <col min="1762" max="1762" width="16" style="9" customWidth="1"/>
    <col min="1763" max="1763" width="16.7109375" style="9" customWidth="1"/>
    <col min="1764" max="1764" width="13.42578125" style="9" customWidth="1"/>
    <col min="1765" max="1765" width="14.28515625" style="9" customWidth="1"/>
    <col min="1766" max="1766" width="18.28515625" style="9" customWidth="1"/>
    <col min="1767" max="1767" width="17.42578125" style="9" bestFit="1" customWidth="1"/>
    <col min="1768" max="1768" width="18.28515625" style="9" bestFit="1" customWidth="1"/>
    <col min="1769" max="2014" width="9.28515625" style="9"/>
    <col min="2015" max="2015" width="11.7109375" style="9" customWidth="1"/>
    <col min="2016" max="2016" width="28.28515625" style="9" customWidth="1"/>
    <col min="2017" max="2017" width="25.7109375" style="9" customWidth="1"/>
    <col min="2018" max="2018" width="16" style="9" customWidth="1"/>
    <col min="2019" max="2019" width="16.7109375" style="9" customWidth="1"/>
    <col min="2020" max="2020" width="13.42578125" style="9" customWidth="1"/>
    <col min="2021" max="2021" width="14.28515625" style="9" customWidth="1"/>
    <col min="2022" max="2022" width="18.28515625" style="9" customWidth="1"/>
    <col min="2023" max="2023" width="17.42578125" style="9" bestFit="1" customWidth="1"/>
    <col min="2024" max="2024" width="18.28515625" style="9" bestFit="1" customWidth="1"/>
    <col min="2025" max="2270" width="9.28515625" style="9"/>
    <col min="2271" max="2271" width="11.7109375" style="9" customWidth="1"/>
    <col min="2272" max="2272" width="28.28515625" style="9" customWidth="1"/>
    <col min="2273" max="2273" width="25.7109375" style="9" customWidth="1"/>
    <col min="2274" max="2274" width="16" style="9" customWidth="1"/>
    <col min="2275" max="2275" width="16.7109375" style="9" customWidth="1"/>
    <col min="2276" max="2276" width="13.42578125" style="9" customWidth="1"/>
    <col min="2277" max="2277" width="14.28515625" style="9" customWidth="1"/>
    <col min="2278" max="2278" width="18.28515625" style="9" customWidth="1"/>
    <col min="2279" max="2279" width="17.42578125" style="9" bestFit="1" customWidth="1"/>
    <col min="2280" max="2280" width="18.28515625" style="9" bestFit="1" customWidth="1"/>
    <col min="2281" max="2526" width="9.28515625" style="9"/>
    <col min="2527" max="2527" width="11.7109375" style="9" customWidth="1"/>
    <col min="2528" max="2528" width="28.28515625" style="9" customWidth="1"/>
    <col min="2529" max="2529" width="25.7109375" style="9" customWidth="1"/>
    <col min="2530" max="2530" width="16" style="9" customWidth="1"/>
    <col min="2531" max="2531" width="16.7109375" style="9" customWidth="1"/>
    <col min="2532" max="2532" width="13.42578125" style="9" customWidth="1"/>
    <col min="2533" max="2533" width="14.28515625" style="9" customWidth="1"/>
    <col min="2534" max="2534" width="18.28515625" style="9" customWidth="1"/>
    <col min="2535" max="2535" width="17.42578125" style="9" bestFit="1" customWidth="1"/>
    <col min="2536" max="2536" width="18.28515625" style="9" bestFit="1" customWidth="1"/>
    <col min="2537" max="2782" width="9.28515625" style="9"/>
    <col min="2783" max="2783" width="11.7109375" style="9" customWidth="1"/>
    <col min="2784" max="2784" width="28.28515625" style="9" customWidth="1"/>
    <col min="2785" max="2785" width="25.7109375" style="9" customWidth="1"/>
    <col min="2786" max="2786" width="16" style="9" customWidth="1"/>
    <col min="2787" max="2787" width="16.7109375" style="9" customWidth="1"/>
    <col min="2788" max="2788" width="13.42578125" style="9" customWidth="1"/>
    <col min="2789" max="2789" width="14.28515625" style="9" customWidth="1"/>
    <col min="2790" max="2790" width="18.28515625" style="9" customWidth="1"/>
    <col min="2791" max="2791" width="17.42578125" style="9" bestFit="1" customWidth="1"/>
    <col min="2792" max="2792" width="18.28515625" style="9" bestFit="1" customWidth="1"/>
    <col min="2793" max="3038" width="9.28515625" style="9"/>
    <col min="3039" max="3039" width="11.7109375" style="9" customWidth="1"/>
    <col min="3040" max="3040" width="28.28515625" style="9" customWidth="1"/>
    <col min="3041" max="3041" width="25.7109375" style="9" customWidth="1"/>
    <col min="3042" max="3042" width="16" style="9" customWidth="1"/>
    <col min="3043" max="3043" width="16.7109375" style="9" customWidth="1"/>
    <col min="3044" max="3044" width="13.42578125" style="9" customWidth="1"/>
    <col min="3045" max="3045" width="14.28515625" style="9" customWidth="1"/>
    <col min="3046" max="3046" width="18.28515625" style="9" customWidth="1"/>
    <col min="3047" max="3047" width="17.42578125" style="9" bestFit="1" customWidth="1"/>
    <col min="3048" max="3048" width="18.28515625" style="9" bestFit="1" customWidth="1"/>
    <col min="3049" max="3294" width="9.28515625" style="9"/>
    <col min="3295" max="3295" width="11.7109375" style="9" customWidth="1"/>
    <col min="3296" max="3296" width="28.28515625" style="9" customWidth="1"/>
    <col min="3297" max="3297" width="25.7109375" style="9" customWidth="1"/>
    <col min="3298" max="3298" width="16" style="9" customWidth="1"/>
    <col min="3299" max="3299" width="16.7109375" style="9" customWidth="1"/>
    <col min="3300" max="3300" width="13.42578125" style="9" customWidth="1"/>
    <col min="3301" max="3301" width="14.28515625" style="9" customWidth="1"/>
    <col min="3302" max="3302" width="18.28515625" style="9" customWidth="1"/>
    <col min="3303" max="3303" width="17.42578125" style="9" bestFit="1" customWidth="1"/>
    <col min="3304" max="3304" width="18.28515625" style="9" bestFit="1" customWidth="1"/>
    <col min="3305" max="3550" width="9.28515625" style="9"/>
    <col min="3551" max="3551" width="11.7109375" style="9" customWidth="1"/>
    <col min="3552" max="3552" width="28.28515625" style="9" customWidth="1"/>
    <col min="3553" max="3553" width="25.7109375" style="9" customWidth="1"/>
    <col min="3554" max="3554" width="16" style="9" customWidth="1"/>
    <col min="3555" max="3555" width="16.7109375" style="9" customWidth="1"/>
    <col min="3556" max="3556" width="13.42578125" style="9" customWidth="1"/>
    <col min="3557" max="3557" width="14.28515625" style="9" customWidth="1"/>
    <col min="3558" max="3558" width="18.28515625" style="9" customWidth="1"/>
    <col min="3559" max="3559" width="17.42578125" style="9" bestFit="1" customWidth="1"/>
    <col min="3560" max="3560" width="18.28515625" style="9" bestFit="1" customWidth="1"/>
    <col min="3561" max="3806" width="9.28515625" style="9"/>
    <col min="3807" max="3807" width="11.7109375" style="9" customWidth="1"/>
    <col min="3808" max="3808" width="28.28515625" style="9" customWidth="1"/>
    <col min="3809" max="3809" width="25.7109375" style="9" customWidth="1"/>
    <col min="3810" max="3810" width="16" style="9" customWidth="1"/>
    <col min="3811" max="3811" width="16.7109375" style="9" customWidth="1"/>
    <col min="3812" max="3812" width="13.42578125" style="9" customWidth="1"/>
    <col min="3813" max="3813" width="14.28515625" style="9" customWidth="1"/>
    <col min="3814" max="3814" width="18.28515625" style="9" customWidth="1"/>
    <col min="3815" max="3815" width="17.42578125" style="9" bestFit="1" customWidth="1"/>
    <col min="3816" max="3816" width="18.28515625" style="9" bestFit="1" customWidth="1"/>
    <col min="3817" max="4062" width="9.28515625" style="9"/>
    <col min="4063" max="4063" width="11.7109375" style="9" customWidth="1"/>
    <col min="4064" max="4064" width="28.28515625" style="9" customWidth="1"/>
    <col min="4065" max="4065" width="25.7109375" style="9" customWidth="1"/>
    <col min="4066" max="4066" width="16" style="9" customWidth="1"/>
    <col min="4067" max="4067" width="16.7109375" style="9" customWidth="1"/>
    <col min="4068" max="4068" width="13.42578125" style="9" customWidth="1"/>
    <col min="4069" max="4069" width="14.28515625" style="9" customWidth="1"/>
    <col min="4070" max="4070" width="18.28515625" style="9" customWidth="1"/>
    <col min="4071" max="4071" width="17.42578125" style="9" bestFit="1" customWidth="1"/>
    <col min="4072" max="4072" width="18.28515625" style="9" bestFit="1" customWidth="1"/>
    <col min="4073" max="4318" width="9.28515625" style="9"/>
    <col min="4319" max="4319" width="11.7109375" style="9" customWidth="1"/>
    <col min="4320" max="4320" width="28.28515625" style="9" customWidth="1"/>
    <col min="4321" max="4321" width="25.7109375" style="9" customWidth="1"/>
    <col min="4322" max="4322" width="16" style="9" customWidth="1"/>
    <col min="4323" max="4323" width="16.7109375" style="9" customWidth="1"/>
    <col min="4324" max="4324" width="13.42578125" style="9" customWidth="1"/>
    <col min="4325" max="4325" width="14.28515625" style="9" customWidth="1"/>
    <col min="4326" max="4326" width="18.28515625" style="9" customWidth="1"/>
    <col min="4327" max="4327" width="17.42578125" style="9" bestFit="1" customWidth="1"/>
    <col min="4328" max="4328" width="18.28515625" style="9" bestFit="1" customWidth="1"/>
    <col min="4329" max="4574" width="9.28515625" style="9"/>
    <col min="4575" max="4575" width="11.7109375" style="9" customWidth="1"/>
    <col min="4576" max="4576" width="28.28515625" style="9" customWidth="1"/>
    <col min="4577" max="4577" width="25.7109375" style="9" customWidth="1"/>
    <col min="4578" max="4578" width="16" style="9" customWidth="1"/>
    <col min="4579" max="4579" width="16.7109375" style="9" customWidth="1"/>
    <col min="4580" max="4580" width="13.42578125" style="9" customWidth="1"/>
    <col min="4581" max="4581" width="14.28515625" style="9" customWidth="1"/>
    <col min="4582" max="4582" width="18.28515625" style="9" customWidth="1"/>
    <col min="4583" max="4583" width="17.42578125" style="9" bestFit="1" customWidth="1"/>
    <col min="4584" max="4584" width="18.28515625" style="9" bestFit="1" customWidth="1"/>
    <col min="4585" max="4830" width="9.28515625" style="9"/>
    <col min="4831" max="4831" width="11.7109375" style="9" customWidth="1"/>
    <col min="4832" max="4832" width="28.28515625" style="9" customWidth="1"/>
    <col min="4833" max="4833" width="25.7109375" style="9" customWidth="1"/>
    <col min="4834" max="4834" width="16" style="9" customWidth="1"/>
    <col min="4835" max="4835" width="16.7109375" style="9" customWidth="1"/>
    <col min="4836" max="4836" width="13.42578125" style="9" customWidth="1"/>
    <col min="4837" max="4837" width="14.28515625" style="9" customWidth="1"/>
    <col min="4838" max="4838" width="18.28515625" style="9" customWidth="1"/>
    <col min="4839" max="4839" width="17.42578125" style="9" bestFit="1" customWidth="1"/>
    <col min="4840" max="4840" width="18.28515625" style="9" bestFit="1" customWidth="1"/>
    <col min="4841" max="5086" width="9.28515625" style="9"/>
    <col min="5087" max="5087" width="11.7109375" style="9" customWidth="1"/>
    <col min="5088" max="5088" width="28.28515625" style="9" customWidth="1"/>
    <col min="5089" max="5089" width="25.7109375" style="9" customWidth="1"/>
    <col min="5090" max="5090" width="16" style="9" customWidth="1"/>
    <col min="5091" max="5091" width="16.7109375" style="9" customWidth="1"/>
    <col min="5092" max="5092" width="13.42578125" style="9" customWidth="1"/>
    <col min="5093" max="5093" width="14.28515625" style="9" customWidth="1"/>
    <col min="5094" max="5094" width="18.28515625" style="9" customWidth="1"/>
    <col min="5095" max="5095" width="17.42578125" style="9" bestFit="1" customWidth="1"/>
    <col min="5096" max="5096" width="18.28515625" style="9" bestFit="1" customWidth="1"/>
    <col min="5097" max="5342" width="9.28515625" style="9"/>
    <col min="5343" max="5343" width="11.7109375" style="9" customWidth="1"/>
    <col min="5344" max="5344" width="28.28515625" style="9" customWidth="1"/>
    <col min="5345" max="5345" width="25.7109375" style="9" customWidth="1"/>
    <col min="5346" max="5346" width="16" style="9" customWidth="1"/>
    <col min="5347" max="5347" width="16.7109375" style="9" customWidth="1"/>
    <col min="5348" max="5348" width="13.42578125" style="9" customWidth="1"/>
    <col min="5349" max="5349" width="14.28515625" style="9" customWidth="1"/>
    <col min="5350" max="5350" width="18.28515625" style="9" customWidth="1"/>
    <col min="5351" max="5351" width="17.42578125" style="9" bestFit="1" customWidth="1"/>
    <col min="5352" max="5352" width="18.28515625" style="9" bestFit="1" customWidth="1"/>
    <col min="5353" max="5598" width="9.28515625" style="9"/>
    <col min="5599" max="5599" width="11.7109375" style="9" customWidth="1"/>
    <col min="5600" max="5600" width="28.28515625" style="9" customWidth="1"/>
    <col min="5601" max="5601" width="25.7109375" style="9" customWidth="1"/>
    <col min="5602" max="5602" width="16" style="9" customWidth="1"/>
    <col min="5603" max="5603" width="16.7109375" style="9" customWidth="1"/>
    <col min="5604" max="5604" width="13.42578125" style="9" customWidth="1"/>
    <col min="5605" max="5605" width="14.28515625" style="9" customWidth="1"/>
    <col min="5606" max="5606" width="18.28515625" style="9" customWidth="1"/>
    <col min="5607" max="5607" width="17.42578125" style="9" bestFit="1" customWidth="1"/>
    <col min="5608" max="5608" width="18.28515625" style="9" bestFit="1" customWidth="1"/>
    <col min="5609" max="5854" width="9.28515625" style="9"/>
    <col min="5855" max="5855" width="11.7109375" style="9" customWidth="1"/>
    <col min="5856" max="5856" width="28.28515625" style="9" customWidth="1"/>
    <col min="5857" max="5857" width="25.7109375" style="9" customWidth="1"/>
    <col min="5858" max="5858" width="16" style="9" customWidth="1"/>
    <col min="5859" max="5859" width="16.7109375" style="9" customWidth="1"/>
    <col min="5860" max="5860" width="13.42578125" style="9" customWidth="1"/>
    <col min="5861" max="5861" width="14.28515625" style="9" customWidth="1"/>
    <col min="5862" max="5862" width="18.28515625" style="9" customWidth="1"/>
    <col min="5863" max="5863" width="17.42578125" style="9" bestFit="1" customWidth="1"/>
    <col min="5864" max="5864" width="18.28515625" style="9" bestFit="1" customWidth="1"/>
    <col min="5865" max="6110" width="9.28515625" style="9"/>
    <col min="6111" max="6111" width="11.7109375" style="9" customWidth="1"/>
    <col min="6112" max="6112" width="28.28515625" style="9" customWidth="1"/>
    <col min="6113" max="6113" width="25.7109375" style="9" customWidth="1"/>
    <col min="6114" max="6114" width="16" style="9" customWidth="1"/>
    <col min="6115" max="6115" width="16.7109375" style="9" customWidth="1"/>
    <col min="6116" max="6116" width="13.42578125" style="9" customWidth="1"/>
    <col min="6117" max="6117" width="14.28515625" style="9" customWidth="1"/>
    <col min="6118" max="6118" width="18.28515625" style="9" customWidth="1"/>
    <col min="6119" max="6119" width="17.42578125" style="9" bestFit="1" customWidth="1"/>
    <col min="6120" max="6120" width="18.28515625" style="9" bestFit="1" customWidth="1"/>
    <col min="6121" max="6366" width="9.28515625" style="9"/>
    <col min="6367" max="6367" width="11.7109375" style="9" customWidth="1"/>
    <col min="6368" max="6368" width="28.28515625" style="9" customWidth="1"/>
    <col min="6369" max="6369" width="25.7109375" style="9" customWidth="1"/>
    <col min="6370" max="6370" width="16" style="9" customWidth="1"/>
    <col min="6371" max="6371" width="16.7109375" style="9" customWidth="1"/>
    <col min="6372" max="6372" width="13.42578125" style="9" customWidth="1"/>
    <col min="6373" max="6373" width="14.28515625" style="9" customWidth="1"/>
    <col min="6374" max="6374" width="18.28515625" style="9" customWidth="1"/>
    <col min="6375" max="6375" width="17.42578125" style="9" bestFit="1" customWidth="1"/>
    <col min="6376" max="6376" width="18.28515625" style="9" bestFit="1" customWidth="1"/>
    <col min="6377" max="6622" width="9.28515625" style="9"/>
    <col min="6623" max="6623" width="11.7109375" style="9" customWidth="1"/>
    <col min="6624" max="6624" width="28.28515625" style="9" customWidth="1"/>
    <col min="6625" max="6625" width="25.7109375" style="9" customWidth="1"/>
    <col min="6626" max="6626" width="16" style="9" customWidth="1"/>
    <col min="6627" max="6627" width="16.7109375" style="9" customWidth="1"/>
    <col min="6628" max="6628" width="13.42578125" style="9" customWidth="1"/>
    <col min="6629" max="6629" width="14.28515625" style="9" customWidth="1"/>
    <col min="6630" max="6630" width="18.28515625" style="9" customWidth="1"/>
    <col min="6631" max="6631" width="17.42578125" style="9" bestFit="1" customWidth="1"/>
    <col min="6632" max="6632" width="18.28515625" style="9" bestFit="1" customWidth="1"/>
    <col min="6633" max="6878" width="9.28515625" style="9"/>
    <col min="6879" max="6879" width="11.7109375" style="9" customWidth="1"/>
    <col min="6880" max="6880" width="28.28515625" style="9" customWidth="1"/>
    <col min="6881" max="6881" width="25.7109375" style="9" customWidth="1"/>
    <col min="6882" max="6882" width="16" style="9" customWidth="1"/>
    <col min="6883" max="6883" width="16.7109375" style="9" customWidth="1"/>
    <col min="6884" max="6884" width="13.42578125" style="9" customWidth="1"/>
    <col min="6885" max="6885" width="14.28515625" style="9" customWidth="1"/>
    <col min="6886" max="6886" width="18.28515625" style="9" customWidth="1"/>
    <col min="6887" max="6887" width="17.42578125" style="9" bestFit="1" customWidth="1"/>
    <col min="6888" max="6888" width="18.28515625" style="9" bestFit="1" customWidth="1"/>
    <col min="6889" max="7134" width="9.28515625" style="9"/>
    <col min="7135" max="7135" width="11.7109375" style="9" customWidth="1"/>
    <col min="7136" max="7136" width="28.28515625" style="9" customWidth="1"/>
    <col min="7137" max="7137" width="25.7109375" style="9" customWidth="1"/>
    <col min="7138" max="7138" width="16" style="9" customWidth="1"/>
    <col min="7139" max="7139" width="16.7109375" style="9" customWidth="1"/>
    <col min="7140" max="7140" width="13.42578125" style="9" customWidth="1"/>
    <col min="7141" max="7141" width="14.28515625" style="9" customWidth="1"/>
    <col min="7142" max="7142" width="18.28515625" style="9" customWidth="1"/>
    <col min="7143" max="7143" width="17.42578125" style="9" bestFit="1" customWidth="1"/>
    <col min="7144" max="7144" width="18.28515625" style="9" bestFit="1" customWidth="1"/>
    <col min="7145" max="7390" width="9.28515625" style="9"/>
    <col min="7391" max="7391" width="11.7109375" style="9" customWidth="1"/>
    <col min="7392" max="7392" width="28.28515625" style="9" customWidth="1"/>
    <col min="7393" max="7393" width="25.7109375" style="9" customWidth="1"/>
    <col min="7394" max="7394" width="16" style="9" customWidth="1"/>
    <col min="7395" max="7395" width="16.7109375" style="9" customWidth="1"/>
    <col min="7396" max="7396" width="13.42578125" style="9" customWidth="1"/>
    <col min="7397" max="7397" width="14.28515625" style="9" customWidth="1"/>
    <col min="7398" max="7398" width="18.28515625" style="9" customWidth="1"/>
    <col min="7399" max="7399" width="17.42578125" style="9" bestFit="1" customWidth="1"/>
    <col min="7400" max="7400" width="18.28515625" style="9" bestFit="1" customWidth="1"/>
    <col min="7401" max="7646" width="9.28515625" style="9"/>
    <col min="7647" max="7647" width="11.7109375" style="9" customWidth="1"/>
    <col min="7648" max="7648" width="28.28515625" style="9" customWidth="1"/>
    <col min="7649" max="7649" width="25.7109375" style="9" customWidth="1"/>
    <col min="7650" max="7650" width="16" style="9" customWidth="1"/>
    <col min="7651" max="7651" width="16.7109375" style="9" customWidth="1"/>
    <col min="7652" max="7652" width="13.42578125" style="9" customWidth="1"/>
    <col min="7653" max="7653" width="14.28515625" style="9" customWidth="1"/>
    <col min="7654" max="7654" width="18.28515625" style="9" customWidth="1"/>
    <col min="7655" max="7655" width="17.42578125" style="9" bestFit="1" customWidth="1"/>
    <col min="7656" max="7656" width="18.28515625" style="9" bestFit="1" customWidth="1"/>
    <col min="7657" max="7902" width="9.28515625" style="9"/>
    <col min="7903" max="7903" width="11.7109375" style="9" customWidth="1"/>
    <col min="7904" max="7904" width="28.28515625" style="9" customWidth="1"/>
    <col min="7905" max="7905" width="25.7109375" style="9" customWidth="1"/>
    <col min="7906" max="7906" width="16" style="9" customWidth="1"/>
    <col min="7907" max="7907" width="16.7109375" style="9" customWidth="1"/>
    <col min="7908" max="7908" width="13.42578125" style="9" customWidth="1"/>
    <col min="7909" max="7909" width="14.28515625" style="9" customWidth="1"/>
    <col min="7910" max="7910" width="18.28515625" style="9" customWidth="1"/>
    <col min="7911" max="7911" width="17.42578125" style="9" bestFit="1" customWidth="1"/>
    <col min="7912" max="7912" width="18.28515625" style="9" bestFit="1" customWidth="1"/>
    <col min="7913" max="8158" width="9.28515625" style="9"/>
    <col min="8159" max="8159" width="11.7109375" style="9" customWidth="1"/>
    <col min="8160" max="8160" width="28.28515625" style="9" customWidth="1"/>
    <col min="8161" max="8161" width="25.7109375" style="9" customWidth="1"/>
    <col min="8162" max="8162" width="16" style="9" customWidth="1"/>
    <col min="8163" max="8163" width="16.7109375" style="9" customWidth="1"/>
    <col min="8164" max="8164" width="13.42578125" style="9" customWidth="1"/>
    <col min="8165" max="8165" width="14.28515625" style="9" customWidth="1"/>
    <col min="8166" max="8166" width="18.28515625" style="9" customWidth="1"/>
    <col min="8167" max="8167" width="17.42578125" style="9" bestFit="1" customWidth="1"/>
    <col min="8168" max="8168" width="18.28515625" style="9" bestFit="1" customWidth="1"/>
    <col min="8169" max="8414" width="9.28515625" style="9"/>
    <col min="8415" max="8415" width="11.7109375" style="9" customWidth="1"/>
    <col min="8416" max="8416" width="28.28515625" style="9" customWidth="1"/>
    <col min="8417" max="8417" width="25.7109375" style="9" customWidth="1"/>
    <col min="8418" max="8418" width="16" style="9" customWidth="1"/>
    <col min="8419" max="8419" width="16.7109375" style="9" customWidth="1"/>
    <col min="8420" max="8420" width="13.42578125" style="9" customWidth="1"/>
    <col min="8421" max="8421" width="14.28515625" style="9" customWidth="1"/>
    <col min="8422" max="8422" width="18.28515625" style="9" customWidth="1"/>
    <col min="8423" max="8423" width="17.42578125" style="9" bestFit="1" customWidth="1"/>
    <col min="8424" max="8424" width="18.28515625" style="9" bestFit="1" customWidth="1"/>
    <col min="8425" max="8670" width="9.28515625" style="9"/>
    <col min="8671" max="8671" width="11.7109375" style="9" customWidth="1"/>
    <col min="8672" max="8672" width="28.28515625" style="9" customWidth="1"/>
    <col min="8673" max="8673" width="25.7109375" style="9" customWidth="1"/>
    <col min="8674" max="8674" width="16" style="9" customWidth="1"/>
    <col min="8675" max="8675" width="16.7109375" style="9" customWidth="1"/>
    <col min="8676" max="8676" width="13.42578125" style="9" customWidth="1"/>
    <col min="8677" max="8677" width="14.28515625" style="9" customWidth="1"/>
    <col min="8678" max="8678" width="18.28515625" style="9" customWidth="1"/>
    <col min="8679" max="8679" width="17.42578125" style="9" bestFit="1" customWidth="1"/>
    <col min="8680" max="8680" width="18.28515625" style="9" bestFit="1" customWidth="1"/>
    <col min="8681" max="8926" width="9.28515625" style="9"/>
    <col min="8927" max="8927" width="11.7109375" style="9" customWidth="1"/>
    <col min="8928" max="8928" width="28.28515625" style="9" customWidth="1"/>
    <col min="8929" max="8929" width="25.7109375" style="9" customWidth="1"/>
    <col min="8930" max="8930" width="16" style="9" customWidth="1"/>
    <col min="8931" max="8931" width="16.7109375" style="9" customWidth="1"/>
    <col min="8932" max="8932" width="13.42578125" style="9" customWidth="1"/>
    <col min="8933" max="8933" width="14.28515625" style="9" customWidth="1"/>
    <col min="8934" max="8934" width="18.28515625" style="9" customWidth="1"/>
    <col min="8935" max="8935" width="17.42578125" style="9" bestFit="1" customWidth="1"/>
    <col min="8936" max="8936" width="18.28515625" style="9" bestFit="1" customWidth="1"/>
    <col min="8937" max="9182" width="9.28515625" style="9"/>
    <col min="9183" max="9183" width="11.7109375" style="9" customWidth="1"/>
    <col min="9184" max="9184" width="28.28515625" style="9" customWidth="1"/>
    <col min="9185" max="9185" width="25.7109375" style="9" customWidth="1"/>
    <col min="9186" max="9186" width="16" style="9" customWidth="1"/>
    <col min="9187" max="9187" width="16.7109375" style="9" customWidth="1"/>
    <col min="9188" max="9188" width="13.42578125" style="9" customWidth="1"/>
    <col min="9189" max="9189" width="14.28515625" style="9" customWidth="1"/>
    <col min="9190" max="9190" width="18.28515625" style="9" customWidth="1"/>
    <col min="9191" max="9191" width="17.42578125" style="9" bestFit="1" customWidth="1"/>
    <col min="9192" max="9192" width="18.28515625" style="9" bestFit="1" customWidth="1"/>
    <col min="9193" max="9438" width="9.28515625" style="9"/>
    <col min="9439" max="9439" width="11.7109375" style="9" customWidth="1"/>
    <col min="9440" max="9440" width="28.28515625" style="9" customWidth="1"/>
    <col min="9441" max="9441" width="25.7109375" style="9" customWidth="1"/>
    <col min="9442" max="9442" width="16" style="9" customWidth="1"/>
    <col min="9443" max="9443" width="16.7109375" style="9" customWidth="1"/>
    <col min="9444" max="9444" width="13.42578125" style="9" customWidth="1"/>
    <col min="9445" max="9445" width="14.28515625" style="9" customWidth="1"/>
    <col min="9446" max="9446" width="18.28515625" style="9" customWidth="1"/>
    <col min="9447" max="9447" width="17.42578125" style="9" bestFit="1" customWidth="1"/>
    <col min="9448" max="9448" width="18.28515625" style="9" bestFit="1" customWidth="1"/>
    <col min="9449" max="9694" width="9.28515625" style="9"/>
    <col min="9695" max="9695" width="11.7109375" style="9" customWidth="1"/>
    <col min="9696" max="9696" width="28.28515625" style="9" customWidth="1"/>
    <col min="9697" max="9697" width="25.7109375" style="9" customWidth="1"/>
    <col min="9698" max="9698" width="16" style="9" customWidth="1"/>
    <col min="9699" max="9699" width="16.7109375" style="9" customWidth="1"/>
    <col min="9700" max="9700" width="13.42578125" style="9" customWidth="1"/>
    <col min="9701" max="9701" width="14.28515625" style="9" customWidth="1"/>
    <col min="9702" max="9702" width="18.28515625" style="9" customWidth="1"/>
    <col min="9703" max="9703" width="17.42578125" style="9" bestFit="1" customWidth="1"/>
    <col min="9704" max="9704" width="18.28515625" style="9" bestFit="1" customWidth="1"/>
    <col min="9705" max="9950" width="9.28515625" style="9"/>
    <col min="9951" max="9951" width="11.7109375" style="9" customWidth="1"/>
    <col min="9952" max="9952" width="28.28515625" style="9" customWidth="1"/>
    <col min="9953" max="9953" width="25.7109375" style="9" customWidth="1"/>
    <col min="9954" max="9954" width="16" style="9" customWidth="1"/>
    <col min="9955" max="9955" width="16.7109375" style="9" customWidth="1"/>
    <col min="9956" max="9956" width="13.42578125" style="9" customWidth="1"/>
    <col min="9957" max="9957" width="14.28515625" style="9" customWidth="1"/>
    <col min="9958" max="9958" width="18.28515625" style="9" customWidth="1"/>
    <col min="9959" max="9959" width="17.42578125" style="9" bestFit="1" customWidth="1"/>
    <col min="9960" max="9960" width="18.28515625" style="9" bestFit="1" customWidth="1"/>
    <col min="9961" max="10206" width="9.28515625" style="9"/>
    <col min="10207" max="10207" width="11.7109375" style="9" customWidth="1"/>
    <col min="10208" max="10208" width="28.28515625" style="9" customWidth="1"/>
    <col min="10209" max="10209" width="25.7109375" style="9" customWidth="1"/>
    <col min="10210" max="10210" width="16" style="9" customWidth="1"/>
    <col min="10211" max="10211" width="16.7109375" style="9" customWidth="1"/>
    <col min="10212" max="10212" width="13.42578125" style="9" customWidth="1"/>
    <col min="10213" max="10213" width="14.28515625" style="9" customWidth="1"/>
    <col min="10214" max="10214" width="18.28515625" style="9" customWidth="1"/>
    <col min="10215" max="10215" width="17.42578125" style="9" bestFit="1" customWidth="1"/>
    <col min="10216" max="10216" width="18.28515625" style="9" bestFit="1" customWidth="1"/>
    <col min="10217" max="10462" width="9.28515625" style="9"/>
    <col min="10463" max="10463" width="11.7109375" style="9" customWidth="1"/>
    <col min="10464" max="10464" width="28.28515625" style="9" customWidth="1"/>
    <col min="10465" max="10465" width="25.7109375" style="9" customWidth="1"/>
    <col min="10466" max="10466" width="16" style="9" customWidth="1"/>
    <col min="10467" max="10467" width="16.7109375" style="9" customWidth="1"/>
    <col min="10468" max="10468" width="13.42578125" style="9" customWidth="1"/>
    <col min="10469" max="10469" width="14.28515625" style="9" customWidth="1"/>
    <col min="10470" max="10470" width="18.28515625" style="9" customWidth="1"/>
    <col min="10471" max="10471" width="17.42578125" style="9" bestFit="1" customWidth="1"/>
    <col min="10472" max="10472" width="18.28515625" style="9" bestFit="1" customWidth="1"/>
    <col min="10473" max="10718" width="9.28515625" style="9"/>
    <col min="10719" max="10719" width="11.7109375" style="9" customWidth="1"/>
    <col min="10720" max="10720" width="28.28515625" style="9" customWidth="1"/>
    <col min="10721" max="10721" width="25.7109375" style="9" customWidth="1"/>
    <col min="10722" max="10722" width="16" style="9" customWidth="1"/>
    <col min="10723" max="10723" width="16.7109375" style="9" customWidth="1"/>
    <col min="10724" max="10724" width="13.42578125" style="9" customWidth="1"/>
    <col min="10725" max="10725" width="14.28515625" style="9" customWidth="1"/>
    <col min="10726" max="10726" width="18.28515625" style="9" customWidth="1"/>
    <col min="10727" max="10727" width="17.42578125" style="9" bestFit="1" customWidth="1"/>
    <col min="10728" max="10728" width="18.28515625" style="9" bestFit="1" customWidth="1"/>
    <col min="10729" max="10974" width="9.28515625" style="9"/>
    <col min="10975" max="10975" width="11.7109375" style="9" customWidth="1"/>
    <col min="10976" max="10976" width="28.28515625" style="9" customWidth="1"/>
    <col min="10977" max="10977" width="25.7109375" style="9" customWidth="1"/>
    <col min="10978" max="10978" width="16" style="9" customWidth="1"/>
    <col min="10979" max="10979" width="16.7109375" style="9" customWidth="1"/>
    <col min="10980" max="10980" width="13.42578125" style="9" customWidth="1"/>
    <col min="10981" max="10981" width="14.28515625" style="9" customWidth="1"/>
    <col min="10982" max="10982" width="18.28515625" style="9" customWidth="1"/>
    <col min="10983" max="10983" width="17.42578125" style="9" bestFit="1" customWidth="1"/>
    <col min="10984" max="10984" width="18.28515625" style="9" bestFit="1" customWidth="1"/>
    <col min="10985" max="11230" width="9.28515625" style="9"/>
    <col min="11231" max="11231" width="11.7109375" style="9" customWidth="1"/>
    <col min="11232" max="11232" width="28.28515625" style="9" customWidth="1"/>
    <col min="11233" max="11233" width="25.7109375" style="9" customWidth="1"/>
    <col min="11234" max="11234" width="16" style="9" customWidth="1"/>
    <col min="11235" max="11235" width="16.7109375" style="9" customWidth="1"/>
    <col min="11236" max="11236" width="13.42578125" style="9" customWidth="1"/>
    <col min="11237" max="11237" width="14.28515625" style="9" customWidth="1"/>
    <col min="11238" max="11238" width="18.28515625" style="9" customWidth="1"/>
    <col min="11239" max="11239" width="17.42578125" style="9" bestFit="1" customWidth="1"/>
    <col min="11240" max="11240" width="18.28515625" style="9" bestFit="1" customWidth="1"/>
    <col min="11241" max="11486" width="9.28515625" style="9"/>
    <col min="11487" max="11487" width="11.7109375" style="9" customWidth="1"/>
    <col min="11488" max="11488" width="28.28515625" style="9" customWidth="1"/>
    <col min="11489" max="11489" width="25.7109375" style="9" customWidth="1"/>
    <col min="11490" max="11490" width="16" style="9" customWidth="1"/>
    <col min="11491" max="11491" width="16.7109375" style="9" customWidth="1"/>
    <col min="11492" max="11492" width="13.42578125" style="9" customWidth="1"/>
    <col min="11493" max="11493" width="14.28515625" style="9" customWidth="1"/>
    <col min="11494" max="11494" width="18.28515625" style="9" customWidth="1"/>
    <col min="11495" max="11495" width="17.42578125" style="9" bestFit="1" customWidth="1"/>
    <col min="11496" max="11496" width="18.28515625" style="9" bestFit="1" customWidth="1"/>
    <col min="11497" max="11742" width="9.28515625" style="9"/>
    <col min="11743" max="11743" width="11.7109375" style="9" customWidth="1"/>
    <col min="11744" max="11744" width="28.28515625" style="9" customWidth="1"/>
    <col min="11745" max="11745" width="25.7109375" style="9" customWidth="1"/>
    <col min="11746" max="11746" width="16" style="9" customWidth="1"/>
    <col min="11747" max="11747" width="16.7109375" style="9" customWidth="1"/>
    <col min="11748" max="11748" width="13.42578125" style="9" customWidth="1"/>
    <col min="11749" max="11749" width="14.28515625" style="9" customWidth="1"/>
    <col min="11750" max="11750" width="18.28515625" style="9" customWidth="1"/>
    <col min="11751" max="11751" width="17.42578125" style="9" bestFit="1" customWidth="1"/>
    <col min="11752" max="11752" width="18.28515625" style="9" bestFit="1" customWidth="1"/>
    <col min="11753" max="11998" width="9.28515625" style="9"/>
    <col min="11999" max="11999" width="11.7109375" style="9" customWidth="1"/>
    <col min="12000" max="12000" width="28.28515625" style="9" customWidth="1"/>
    <col min="12001" max="12001" width="25.7109375" style="9" customWidth="1"/>
    <col min="12002" max="12002" width="16" style="9" customWidth="1"/>
    <col min="12003" max="12003" width="16.7109375" style="9" customWidth="1"/>
    <col min="12004" max="12004" width="13.42578125" style="9" customWidth="1"/>
    <col min="12005" max="12005" width="14.28515625" style="9" customWidth="1"/>
    <col min="12006" max="12006" width="18.28515625" style="9" customWidth="1"/>
    <col min="12007" max="12007" width="17.42578125" style="9" bestFit="1" customWidth="1"/>
    <col min="12008" max="12008" width="18.28515625" style="9" bestFit="1" customWidth="1"/>
    <col min="12009" max="12254" width="9.28515625" style="9"/>
    <col min="12255" max="12255" width="11.7109375" style="9" customWidth="1"/>
    <col min="12256" max="12256" width="28.28515625" style="9" customWidth="1"/>
    <col min="12257" max="12257" width="25.7109375" style="9" customWidth="1"/>
    <col min="12258" max="12258" width="16" style="9" customWidth="1"/>
    <col min="12259" max="12259" width="16.7109375" style="9" customWidth="1"/>
    <col min="12260" max="12260" width="13.42578125" style="9" customWidth="1"/>
    <col min="12261" max="12261" width="14.28515625" style="9" customWidth="1"/>
    <col min="12262" max="12262" width="18.28515625" style="9" customWidth="1"/>
    <col min="12263" max="12263" width="17.42578125" style="9" bestFit="1" customWidth="1"/>
    <col min="12264" max="12264" width="18.28515625" style="9" bestFit="1" customWidth="1"/>
    <col min="12265" max="12510" width="9.28515625" style="9"/>
    <col min="12511" max="12511" width="11.7109375" style="9" customWidth="1"/>
    <col min="12512" max="12512" width="28.28515625" style="9" customWidth="1"/>
    <col min="12513" max="12513" width="25.7109375" style="9" customWidth="1"/>
    <col min="12514" max="12514" width="16" style="9" customWidth="1"/>
    <col min="12515" max="12515" width="16.7109375" style="9" customWidth="1"/>
    <col min="12516" max="12516" width="13.42578125" style="9" customWidth="1"/>
    <col min="12517" max="12517" width="14.28515625" style="9" customWidth="1"/>
    <col min="12518" max="12518" width="18.28515625" style="9" customWidth="1"/>
    <col min="12519" max="12519" width="17.42578125" style="9" bestFit="1" customWidth="1"/>
    <col min="12520" max="12520" width="18.28515625" style="9" bestFit="1" customWidth="1"/>
    <col min="12521" max="12766" width="9.28515625" style="9"/>
    <col min="12767" max="12767" width="11.7109375" style="9" customWidth="1"/>
    <col min="12768" max="12768" width="28.28515625" style="9" customWidth="1"/>
    <col min="12769" max="12769" width="25.7109375" style="9" customWidth="1"/>
    <col min="12770" max="12770" width="16" style="9" customWidth="1"/>
    <col min="12771" max="12771" width="16.7109375" style="9" customWidth="1"/>
    <col min="12772" max="12772" width="13.42578125" style="9" customWidth="1"/>
    <col min="12773" max="12773" width="14.28515625" style="9" customWidth="1"/>
    <col min="12774" max="12774" width="18.28515625" style="9" customWidth="1"/>
    <col min="12775" max="12775" width="17.42578125" style="9" bestFit="1" customWidth="1"/>
    <col min="12776" max="12776" width="18.28515625" style="9" bestFit="1" customWidth="1"/>
    <col min="12777" max="13022" width="9.28515625" style="9"/>
    <col min="13023" max="13023" width="11.7109375" style="9" customWidth="1"/>
    <col min="13024" max="13024" width="28.28515625" style="9" customWidth="1"/>
    <col min="13025" max="13025" width="25.7109375" style="9" customWidth="1"/>
    <col min="13026" max="13026" width="16" style="9" customWidth="1"/>
    <col min="13027" max="13027" width="16.7109375" style="9" customWidth="1"/>
    <col min="13028" max="13028" width="13.42578125" style="9" customWidth="1"/>
    <col min="13029" max="13029" width="14.28515625" style="9" customWidth="1"/>
    <col min="13030" max="13030" width="18.28515625" style="9" customWidth="1"/>
    <col min="13031" max="13031" width="17.42578125" style="9" bestFit="1" customWidth="1"/>
    <col min="13032" max="13032" width="18.28515625" style="9" bestFit="1" customWidth="1"/>
    <col min="13033" max="13278" width="9.28515625" style="9"/>
    <col min="13279" max="13279" width="11.7109375" style="9" customWidth="1"/>
    <col min="13280" max="13280" width="28.28515625" style="9" customWidth="1"/>
    <col min="13281" max="13281" width="25.7109375" style="9" customWidth="1"/>
    <col min="13282" max="13282" width="16" style="9" customWidth="1"/>
    <col min="13283" max="13283" width="16.7109375" style="9" customWidth="1"/>
    <col min="13284" max="13284" width="13.42578125" style="9" customWidth="1"/>
    <col min="13285" max="13285" width="14.28515625" style="9" customWidth="1"/>
    <col min="13286" max="13286" width="18.28515625" style="9" customWidth="1"/>
    <col min="13287" max="13287" width="17.42578125" style="9" bestFit="1" customWidth="1"/>
    <col min="13288" max="13288" width="18.28515625" style="9" bestFit="1" customWidth="1"/>
    <col min="13289" max="13534" width="9.28515625" style="9"/>
    <col min="13535" max="13535" width="11.7109375" style="9" customWidth="1"/>
    <col min="13536" max="13536" width="28.28515625" style="9" customWidth="1"/>
    <col min="13537" max="13537" width="25.7109375" style="9" customWidth="1"/>
    <col min="13538" max="13538" width="16" style="9" customWidth="1"/>
    <col min="13539" max="13539" width="16.7109375" style="9" customWidth="1"/>
    <col min="13540" max="13540" width="13.42578125" style="9" customWidth="1"/>
    <col min="13541" max="13541" width="14.28515625" style="9" customWidth="1"/>
    <col min="13542" max="13542" width="18.28515625" style="9" customWidth="1"/>
    <col min="13543" max="13543" width="17.42578125" style="9" bestFit="1" customWidth="1"/>
    <col min="13544" max="13544" width="18.28515625" style="9" bestFit="1" customWidth="1"/>
    <col min="13545" max="13790" width="9.28515625" style="9"/>
    <col min="13791" max="13791" width="11.7109375" style="9" customWidth="1"/>
    <col min="13792" max="13792" width="28.28515625" style="9" customWidth="1"/>
    <col min="13793" max="13793" width="25.7109375" style="9" customWidth="1"/>
    <col min="13794" max="13794" width="16" style="9" customWidth="1"/>
    <col min="13795" max="13795" width="16.7109375" style="9" customWidth="1"/>
    <col min="13796" max="13796" width="13.42578125" style="9" customWidth="1"/>
    <col min="13797" max="13797" width="14.28515625" style="9" customWidth="1"/>
    <col min="13798" max="13798" width="18.28515625" style="9" customWidth="1"/>
    <col min="13799" max="13799" width="17.42578125" style="9" bestFit="1" customWidth="1"/>
    <col min="13800" max="13800" width="18.28515625" style="9" bestFit="1" customWidth="1"/>
    <col min="13801" max="14046" width="9.28515625" style="9"/>
    <col min="14047" max="14047" width="11.7109375" style="9" customWidth="1"/>
    <col min="14048" max="14048" width="28.28515625" style="9" customWidth="1"/>
    <col min="14049" max="14049" width="25.7109375" style="9" customWidth="1"/>
    <col min="14050" max="14050" width="16" style="9" customWidth="1"/>
    <col min="14051" max="14051" width="16.7109375" style="9" customWidth="1"/>
    <col min="14052" max="14052" width="13.42578125" style="9" customWidth="1"/>
    <col min="14053" max="14053" width="14.28515625" style="9" customWidth="1"/>
    <col min="14054" max="14054" width="18.28515625" style="9" customWidth="1"/>
    <col min="14055" max="14055" width="17.42578125" style="9" bestFit="1" customWidth="1"/>
    <col min="14056" max="14056" width="18.28515625" style="9" bestFit="1" customWidth="1"/>
    <col min="14057" max="14302" width="9.28515625" style="9"/>
    <col min="14303" max="14303" width="11.7109375" style="9" customWidth="1"/>
    <col min="14304" max="14304" width="28.28515625" style="9" customWidth="1"/>
    <col min="14305" max="14305" width="25.7109375" style="9" customWidth="1"/>
    <col min="14306" max="14306" width="16" style="9" customWidth="1"/>
    <col min="14307" max="14307" width="16.7109375" style="9" customWidth="1"/>
    <col min="14308" max="14308" width="13.42578125" style="9" customWidth="1"/>
    <col min="14309" max="14309" width="14.28515625" style="9" customWidth="1"/>
    <col min="14310" max="14310" width="18.28515625" style="9" customWidth="1"/>
    <col min="14311" max="14311" width="17.42578125" style="9" bestFit="1" customWidth="1"/>
    <col min="14312" max="14312" width="18.28515625" style="9" bestFit="1" customWidth="1"/>
    <col min="14313" max="14558" width="9.28515625" style="9"/>
    <col min="14559" max="14559" width="11.7109375" style="9" customWidth="1"/>
    <col min="14560" max="14560" width="28.28515625" style="9" customWidth="1"/>
    <col min="14561" max="14561" width="25.7109375" style="9" customWidth="1"/>
    <col min="14562" max="14562" width="16" style="9" customWidth="1"/>
    <col min="14563" max="14563" width="16.7109375" style="9" customWidth="1"/>
    <col min="14564" max="14564" width="13.42578125" style="9" customWidth="1"/>
    <col min="14565" max="14565" width="14.28515625" style="9" customWidth="1"/>
    <col min="14566" max="14566" width="18.28515625" style="9" customWidth="1"/>
    <col min="14567" max="14567" width="17.42578125" style="9" bestFit="1" customWidth="1"/>
    <col min="14568" max="14568" width="18.28515625" style="9" bestFit="1" customWidth="1"/>
    <col min="14569" max="14814" width="9.28515625" style="9"/>
    <col min="14815" max="14815" width="11.7109375" style="9" customWidth="1"/>
    <col min="14816" max="14816" width="28.28515625" style="9" customWidth="1"/>
    <col min="14817" max="14817" width="25.7109375" style="9" customWidth="1"/>
    <col min="14818" max="14818" width="16" style="9" customWidth="1"/>
    <col min="14819" max="14819" width="16.7109375" style="9" customWidth="1"/>
    <col min="14820" max="14820" width="13.42578125" style="9" customWidth="1"/>
    <col min="14821" max="14821" width="14.28515625" style="9" customWidth="1"/>
    <col min="14822" max="14822" width="18.28515625" style="9" customWidth="1"/>
    <col min="14823" max="14823" width="17.42578125" style="9" bestFit="1" customWidth="1"/>
    <col min="14824" max="14824" width="18.28515625" style="9" bestFit="1" customWidth="1"/>
    <col min="14825" max="15070" width="9.28515625" style="9"/>
    <col min="15071" max="15071" width="11.7109375" style="9" customWidth="1"/>
    <col min="15072" max="15072" width="28.28515625" style="9" customWidth="1"/>
    <col min="15073" max="15073" width="25.7109375" style="9" customWidth="1"/>
    <col min="15074" max="15074" width="16" style="9" customWidth="1"/>
    <col min="15075" max="15075" width="16.7109375" style="9" customWidth="1"/>
    <col min="15076" max="15076" width="13.42578125" style="9" customWidth="1"/>
    <col min="15077" max="15077" width="14.28515625" style="9" customWidth="1"/>
    <col min="15078" max="15078" width="18.28515625" style="9" customWidth="1"/>
    <col min="15079" max="15079" width="17.42578125" style="9" bestFit="1" customWidth="1"/>
    <col min="15080" max="15080" width="18.28515625" style="9" bestFit="1" customWidth="1"/>
    <col min="15081" max="15326" width="9.28515625" style="9"/>
    <col min="15327" max="15327" width="11.7109375" style="9" customWidth="1"/>
    <col min="15328" max="15328" width="28.28515625" style="9" customWidth="1"/>
    <col min="15329" max="15329" width="25.7109375" style="9" customWidth="1"/>
    <col min="15330" max="15330" width="16" style="9" customWidth="1"/>
    <col min="15331" max="15331" width="16.7109375" style="9" customWidth="1"/>
    <col min="15332" max="15332" width="13.42578125" style="9" customWidth="1"/>
    <col min="15333" max="15333" width="14.28515625" style="9" customWidth="1"/>
    <col min="15334" max="15334" width="18.28515625" style="9" customWidth="1"/>
    <col min="15335" max="15335" width="17.42578125" style="9" bestFit="1" customWidth="1"/>
    <col min="15336" max="15336" width="18.28515625" style="9" bestFit="1" customWidth="1"/>
    <col min="15337" max="15582" width="9.28515625" style="9"/>
    <col min="15583" max="15583" width="11.7109375" style="9" customWidth="1"/>
    <col min="15584" max="15584" width="28.28515625" style="9" customWidth="1"/>
    <col min="15585" max="15585" width="25.7109375" style="9" customWidth="1"/>
    <col min="15586" max="15586" width="16" style="9" customWidth="1"/>
    <col min="15587" max="15587" width="16.7109375" style="9" customWidth="1"/>
    <col min="15588" max="15588" width="13.42578125" style="9" customWidth="1"/>
    <col min="15589" max="15589" width="14.28515625" style="9" customWidth="1"/>
    <col min="15590" max="15590" width="18.28515625" style="9" customWidth="1"/>
    <col min="15591" max="15591" width="17.42578125" style="9" bestFit="1" customWidth="1"/>
    <col min="15592" max="15592" width="18.28515625" style="9" bestFit="1" customWidth="1"/>
    <col min="15593" max="15838" width="9.28515625" style="9"/>
    <col min="15839" max="15839" width="11.7109375" style="9" customWidth="1"/>
    <col min="15840" max="15840" width="28.28515625" style="9" customWidth="1"/>
    <col min="15841" max="15841" width="25.7109375" style="9" customWidth="1"/>
    <col min="15842" max="15842" width="16" style="9" customWidth="1"/>
    <col min="15843" max="15843" width="16.7109375" style="9" customWidth="1"/>
    <col min="15844" max="15844" width="13.42578125" style="9" customWidth="1"/>
    <col min="15845" max="15845" width="14.28515625" style="9" customWidth="1"/>
    <col min="15846" max="15846" width="18.28515625" style="9" customWidth="1"/>
    <col min="15847" max="15847" width="17.42578125" style="9" bestFit="1" customWidth="1"/>
    <col min="15848" max="15848" width="18.28515625" style="9" bestFit="1" customWidth="1"/>
    <col min="15849" max="16094" width="9.28515625" style="9"/>
    <col min="16095" max="16095" width="11.7109375" style="9" customWidth="1"/>
    <col min="16096" max="16096" width="28.28515625" style="9" customWidth="1"/>
    <col min="16097" max="16097" width="25.7109375" style="9" customWidth="1"/>
    <col min="16098" max="16098" width="16" style="9" customWidth="1"/>
    <col min="16099" max="16099" width="16.7109375" style="9" customWidth="1"/>
    <col min="16100" max="16100" width="13.42578125" style="9" customWidth="1"/>
    <col min="16101" max="16101" width="14.28515625" style="9" customWidth="1"/>
    <col min="16102" max="16102" width="18.28515625" style="9" customWidth="1"/>
    <col min="16103" max="16103" width="17.42578125" style="9" bestFit="1" customWidth="1"/>
    <col min="16104" max="16104" width="18.28515625" style="9" bestFit="1" customWidth="1"/>
    <col min="16105" max="16384" width="9.28515625" style="9"/>
  </cols>
  <sheetData>
    <row r="1" spans="1:20" ht="47.25" customHeight="1" x14ac:dyDescent="0.2">
      <c r="A1" s="14" t="s">
        <v>214</v>
      </c>
      <c r="B1" s="10"/>
      <c r="C1" s="10"/>
      <c r="D1" s="10"/>
      <c r="E1" s="47"/>
      <c r="F1" s="47"/>
      <c r="G1" s="47"/>
      <c r="H1" s="47"/>
      <c r="I1" s="10"/>
      <c r="J1" s="10"/>
      <c r="K1" s="47"/>
    </row>
    <row r="2" spans="1:20" s="54" customFormat="1" ht="76.5" customHeight="1" x14ac:dyDescent="0.2">
      <c r="A2" s="52" t="s">
        <v>57</v>
      </c>
      <c r="B2" s="52" t="s">
        <v>58</v>
      </c>
      <c r="C2" s="52" t="s">
        <v>215</v>
      </c>
      <c r="D2" s="52" t="s">
        <v>216</v>
      </c>
      <c r="E2" s="52" t="s">
        <v>160</v>
      </c>
      <c r="F2" s="52" t="s">
        <v>161</v>
      </c>
      <c r="G2" s="52" t="s">
        <v>162</v>
      </c>
      <c r="H2" s="52" t="s">
        <v>217</v>
      </c>
      <c r="I2" s="52" t="s">
        <v>156</v>
      </c>
      <c r="J2" s="52" t="s">
        <v>126</v>
      </c>
      <c r="K2" s="52" t="s">
        <v>127</v>
      </c>
      <c r="L2" s="52" t="s">
        <v>159</v>
      </c>
      <c r="M2" s="52" t="s">
        <v>158</v>
      </c>
      <c r="N2" s="124" t="s">
        <v>202</v>
      </c>
      <c r="O2" s="124" t="s">
        <v>203</v>
      </c>
      <c r="P2" s="124" t="s">
        <v>204</v>
      </c>
      <c r="Q2" s="124" t="s">
        <v>205</v>
      </c>
      <c r="R2" s="124" t="s">
        <v>213</v>
      </c>
      <c r="S2" s="130" t="s">
        <v>211</v>
      </c>
    </row>
    <row r="3" spans="1:20" s="6" customFormat="1" ht="24" x14ac:dyDescent="0.2">
      <c r="A3" s="25" t="s">
        <v>51</v>
      </c>
      <c r="B3" s="25" t="s">
        <v>53</v>
      </c>
      <c r="C3" s="26" t="s">
        <v>62</v>
      </c>
      <c r="D3" s="26" t="s">
        <v>55</v>
      </c>
      <c r="E3" s="26" t="s">
        <v>191</v>
      </c>
      <c r="F3" s="27" t="s">
        <v>172</v>
      </c>
      <c r="G3" s="27" t="s">
        <v>193</v>
      </c>
      <c r="H3" s="26" t="s">
        <v>164</v>
      </c>
      <c r="I3" s="27" t="s">
        <v>192</v>
      </c>
      <c r="J3" s="27" t="s">
        <v>180</v>
      </c>
      <c r="K3" s="27" t="s">
        <v>194</v>
      </c>
      <c r="L3" s="27" t="s">
        <v>181</v>
      </c>
      <c r="M3" s="27" t="s">
        <v>182</v>
      </c>
      <c r="N3" s="122" t="s">
        <v>206</v>
      </c>
      <c r="O3" s="123" t="s">
        <v>207</v>
      </c>
      <c r="P3" s="121" t="s">
        <v>208</v>
      </c>
      <c r="Q3" s="121" t="s">
        <v>209</v>
      </c>
      <c r="R3" s="121" t="s">
        <v>210</v>
      </c>
      <c r="S3" s="131" t="s">
        <v>212</v>
      </c>
    </row>
    <row r="4" spans="1:20" ht="15.75" customHeight="1" x14ac:dyDescent="0.2">
      <c r="A4" s="19">
        <v>210030</v>
      </c>
      <c r="B4" s="19" t="s">
        <v>86</v>
      </c>
      <c r="C4" s="117">
        <f>VLOOKUP(A4,[6]Sheet1!$B$4:$F$57,3,FALSE)</f>
        <v>57641553.264729418</v>
      </c>
      <c r="D4" s="71">
        <f>IFERROR(VLOOKUP($A4,'PAU Performance'!$A:$F,6,FALSE),0)</f>
        <v>8.333040232804354</v>
      </c>
      <c r="E4" s="51">
        <f>IFERROR(D4/$D$53*Savings!$C$8*Savings!$C$16,0)</f>
        <v>-1.0500077837521684E-3</v>
      </c>
      <c r="F4" s="88">
        <f t="shared" ref="F4:F51" si="0">IFERROR(E4*$C4,0)</f>
        <v>-60524.079595531097</v>
      </c>
      <c r="G4" s="53">
        <f>IFERROR(F4*Savings!$C$9*Savings!$C$16/$F$53,0)</f>
        <v>-45244.230142751585</v>
      </c>
      <c r="H4" s="20">
        <f>IFERROR(VLOOKUP(A4,'PAU Performance'!A:C,3,FALSE),0)</f>
        <v>2.3248636809730001E-2</v>
      </c>
      <c r="I4" s="21">
        <f>IFERROR((H4/$H$53*Savings!$C$8*Savings!$C$17),0)</f>
        <v>-8.3628974813271533E-4</v>
      </c>
      <c r="J4" s="88">
        <f t="shared" ref="J4:J51" si="1">IFERROR(I4*C4,0)</f>
        <v>-48205.040061739062</v>
      </c>
      <c r="K4" s="53">
        <f>IFERROR(J4*Savings!$C$9*Savings!$C$17/$J$53,0)</f>
        <v>-48353.928517018074</v>
      </c>
      <c r="L4" s="88">
        <f t="shared" ref="L4:L51" si="2">IFERROR(G4+K4,0)</f>
        <v>-93598.158659769659</v>
      </c>
      <c r="M4" s="70">
        <f t="shared" ref="M4:M51" si="3">IFERROR((L4/C4),0)</f>
        <v>-1.6237966078031056E-3</v>
      </c>
      <c r="N4" s="127">
        <f t="shared" ref="N4:N51" si="4">IF(M4&lt;0,M4-$M$53,0)</f>
        <v>2.0762033921968952E-3</v>
      </c>
      <c r="O4" s="128">
        <f t="shared" ref="O4:O51" si="5">N4*C4</f>
        <v>119675.58841972923</v>
      </c>
      <c r="P4" s="128">
        <f t="shared" ref="P4:P51" si="6">IFERROR(IF(((L4/$L$53)*(0-$O$53)+O4)&gt;0,0,((L4/$L$53)*(0-$O$53)+O4)),0)</f>
        <v>0</v>
      </c>
      <c r="Q4" s="129">
        <f t="shared" ref="Q4:Q51" si="7">IFERROR(P4/C4,0)</f>
        <v>0</v>
      </c>
      <c r="R4" s="128">
        <f>IFERROR((P4-L4),0)</f>
        <v>93598.158659769659</v>
      </c>
      <c r="S4" s="127">
        <f>IFERROR((ABS(M4-Q4)),0)</f>
        <v>1.6237966078031056E-3</v>
      </c>
      <c r="T4" s="120"/>
    </row>
    <row r="5" spans="1:20" ht="15.75" customHeight="1" x14ac:dyDescent="0.2">
      <c r="A5" s="22">
        <v>210017</v>
      </c>
      <c r="B5" s="22" t="s">
        <v>79</v>
      </c>
      <c r="C5" s="117">
        <f>VLOOKUP(A5,[6]Sheet1!$B$4:$F$57,3,FALSE)</f>
        <v>100330867.2263276</v>
      </c>
      <c r="D5" s="71">
        <f>IFERROR(VLOOKUP($A5,'PAU Performance'!$A:$F,6,FALSE),0)</f>
        <v>10.513797031096718</v>
      </c>
      <c r="E5" s="51">
        <f>IFERROR(D5/$D$53*Savings!$C$8*Savings!$C$16,0)</f>
        <v>-1.3247948421013201E-3</v>
      </c>
      <c r="F5" s="88">
        <f t="shared" si="0"/>
        <v>-132917.81540499118</v>
      </c>
      <c r="G5" s="53">
        <f>IFERROR(F5*Savings!$C$9*Savings!$C$16/$F$53,0)</f>
        <v>-99361.514796157775</v>
      </c>
      <c r="H5" s="20">
        <f>IFERROR(VLOOKUP(A5,'PAU Performance'!A:C,3,FALSE),0)</f>
        <v>2.133764436291E-2</v>
      </c>
      <c r="I5" s="21">
        <f>IFERROR((H5/$H$53*Savings!$C$8*Savings!$C$17),0)</f>
        <v>-7.6754836750407714E-4</v>
      </c>
      <c r="J5" s="88">
        <f t="shared" si="1"/>
        <v>-77008.793349836065</v>
      </c>
      <c r="K5" s="53">
        <f>IFERROR(J5*Savings!$C$9*Savings!$C$17/$J$53,0)</f>
        <v>-77246.646492786938</v>
      </c>
      <c r="L5" s="88">
        <f t="shared" si="2"/>
        <v>-176608.16128894471</v>
      </c>
      <c r="M5" s="70">
        <f t="shared" si="3"/>
        <v>-1.7602574977304828E-3</v>
      </c>
      <c r="N5" s="127">
        <f t="shared" si="4"/>
        <v>1.9397425022695182E-3</v>
      </c>
      <c r="O5" s="128">
        <f t="shared" si="5"/>
        <v>194616.04744846749</v>
      </c>
      <c r="P5" s="128">
        <f t="shared" si="6"/>
        <v>0</v>
      </c>
      <c r="Q5" s="129">
        <f t="shared" si="7"/>
        <v>0</v>
      </c>
      <c r="R5" s="128">
        <f t="shared" ref="R5:R51" si="8">IFERROR((P5-L5),0)</f>
        <v>176608.16128894471</v>
      </c>
      <c r="S5" s="127">
        <f t="shared" ref="S5:S51" si="9">IFERROR((ABS(M5-Q5)),0)</f>
        <v>1.7602574977304828E-3</v>
      </c>
      <c r="T5" s="120"/>
    </row>
    <row r="6" spans="1:20" ht="15.75" customHeight="1" x14ac:dyDescent="0.2">
      <c r="A6" s="22">
        <v>210064</v>
      </c>
      <c r="B6" s="22" t="s">
        <v>108</v>
      </c>
      <c r="C6" s="117">
        <f>VLOOKUP(A6,[6]Sheet1!$B$4:$F$57,3,FALSE)</f>
        <v>76755510.930023387</v>
      </c>
      <c r="D6" s="71" t="str">
        <f>IFERROR(VLOOKUP($A6,'PAU Performance'!$A:$F,6,FALSE),0)</f>
        <v/>
      </c>
      <c r="E6" s="51">
        <f>IFERROR(D6/$D$53*Savings!$C$8*Savings!$C$16,0)</f>
        <v>0</v>
      </c>
      <c r="F6" s="88">
        <f t="shared" si="0"/>
        <v>0</v>
      </c>
      <c r="G6" s="53">
        <f>IFERROR(F6*Savings!$C$9*Savings!$C$16/$F$53,0)</f>
        <v>0</v>
      </c>
      <c r="H6" s="20">
        <f>IFERROR(VLOOKUP(A6,'PAU Performance'!A:C,3,FALSE),0)</f>
        <v>3.0077667861840001E-2</v>
      </c>
      <c r="I6" s="21">
        <f>IFERROR((H6/$H$53*Savings!$C$8*Savings!$C$17),0)</f>
        <v>-1.081940652540555E-3</v>
      </c>
      <c r="J6" s="88">
        <f t="shared" si="1"/>
        <v>-83044.907581713211</v>
      </c>
      <c r="K6" s="53">
        <f>IFERROR(J6*Savings!$C$9*Savings!$C$17/$J$53,0)</f>
        <v>-83301.404163663843</v>
      </c>
      <c r="L6" s="88">
        <f t="shared" si="2"/>
        <v>-83301.404163663843</v>
      </c>
      <c r="M6" s="70">
        <f t="shared" si="3"/>
        <v>-1.0852823876009142E-3</v>
      </c>
      <c r="N6" s="127">
        <f t="shared" si="4"/>
        <v>2.6147176123990871E-3</v>
      </c>
      <c r="O6" s="128">
        <f t="shared" si="5"/>
        <v>200693.98627742278</v>
      </c>
      <c r="P6" s="128">
        <f t="shared" si="6"/>
        <v>0</v>
      </c>
      <c r="Q6" s="129">
        <f t="shared" si="7"/>
        <v>0</v>
      </c>
      <c r="R6" s="128">
        <f t="shared" si="8"/>
        <v>83301.404163663843</v>
      </c>
      <c r="S6" s="127">
        <f t="shared" si="9"/>
        <v>1.0852823876009142E-3</v>
      </c>
      <c r="T6" s="120"/>
    </row>
    <row r="7" spans="1:20" ht="15.75" customHeight="1" x14ac:dyDescent="0.2">
      <c r="A7" s="22">
        <v>210044</v>
      </c>
      <c r="B7" s="22" t="s">
        <v>96</v>
      </c>
      <c r="C7" s="117">
        <f>VLOOKUP(A7,[6]Sheet1!$B$4:$F$57,3,FALSE)</f>
        <v>544833592.45067</v>
      </c>
      <c r="D7" s="71">
        <f>IFERROR(VLOOKUP($A7,'PAU Performance'!$A:$F,6,FALSE),0)</f>
        <v>11.655549946639335</v>
      </c>
      <c r="E7" s="51">
        <f>IFERROR(D7/$D$53*Savings!$C$8*Savings!$C$16,0)</f>
        <v>-1.4686618360133399E-3</v>
      </c>
      <c r="F7" s="88">
        <f t="shared" si="0"/>
        <v>-800176.3042103448</v>
      </c>
      <c r="G7" s="53">
        <f>IFERROR(F7*Savings!$C$9*Savings!$C$16/$F$53,0)</f>
        <v>-598164.58349153295</v>
      </c>
      <c r="H7" s="20">
        <f>IFERROR(VLOOKUP(A7,'PAU Performance'!A:C,3,FALSE),0)</f>
        <v>4.7809122976519999E-2</v>
      </c>
      <c r="I7" s="21">
        <f>IFERROR((H7/$H$53*Savings!$C$8*Savings!$C$17),0)</f>
        <v>-1.7197687649258891E-3</v>
      </c>
      <c r="J7" s="88">
        <f t="shared" si="1"/>
        <v>-936987.79437902395</v>
      </c>
      <c r="K7" s="53">
        <f>IFERROR(J7*Savings!$C$9*Savings!$C$17/$J$53,0)</f>
        <v>-939881.82091943768</v>
      </c>
      <c r="L7" s="88">
        <f t="shared" si="2"/>
        <v>-1538046.4044109706</v>
      </c>
      <c r="M7" s="70">
        <f t="shared" si="3"/>
        <v>-2.8229654443530433E-3</v>
      </c>
      <c r="N7" s="127">
        <f t="shared" si="4"/>
        <v>8.7703455564695776E-4</v>
      </c>
      <c r="O7" s="128">
        <f t="shared" si="5"/>
        <v>477837.88765650906</v>
      </c>
      <c r="P7" s="128">
        <f t="shared" si="6"/>
        <v>0</v>
      </c>
      <c r="Q7" s="129">
        <f t="shared" si="7"/>
        <v>0</v>
      </c>
      <c r="R7" s="128">
        <f t="shared" si="8"/>
        <v>1538046.4044109706</v>
      </c>
      <c r="S7" s="127">
        <f t="shared" si="9"/>
        <v>2.8229654443530433E-3</v>
      </c>
      <c r="T7" s="120"/>
    </row>
    <row r="8" spans="1:20" ht="15.75" customHeight="1" x14ac:dyDescent="0.2">
      <c r="A8" s="22">
        <v>210037</v>
      </c>
      <c r="B8" s="22" t="s">
        <v>91</v>
      </c>
      <c r="C8" s="117">
        <f>VLOOKUP(A8,[6]Sheet1!$B$4:$F$57,3,FALSE)</f>
        <v>312686436.66625184</v>
      </c>
      <c r="D8" s="71">
        <f>IFERROR(VLOOKUP($A8,'PAU Performance'!$A:$F,6,FALSE),0)</f>
        <v>10.287137809138716</v>
      </c>
      <c r="E8" s="51">
        <f>IFERROR(D8/$D$53*Savings!$C$8*Savings!$C$16,0)</f>
        <v>-1.296234563899589E-3</v>
      </c>
      <c r="F8" s="88">
        <f t="shared" si="0"/>
        <v>-405314.9668693954</v>
      </c>
      <c r="G8" s="53">
        <f>IFERROR(F8*Savings!$C$9*Savings!$C$16/$F$53,0)</f>
        <v>-302989.55000869924</v>
      </c>
      <c r="H8" s="20">
        <f>IFERROR(VLOOKUP(A8,'PAU Performance'!A:C,3,FALSE),0)</f>
        <v>5.1055416950850002E-2</v>
      </c>
      <c r="I8" s="21">
        <f>IFERROR((H8/$H$53*Savings!$C$8*Savings!$C$17),0)</f>
        <v>-1.8365430253857956E-3</v>
      </c>
      <c r="J8" s="88">
        <f t="shared" si="1"/>
        <v>-574262.09439214214</v>
      </c>
      <c r="K8" s="53">
        <f>IFERROR(J8*Savings!$C$9*Savings!$C$17/$J$53,0)</f>
        <v>-576035.7885131269</v>
      </c>
      <c r="L8" s="88">
        <f t="shared" si="2"/>
        <v>-879025.33852182608</v>
      </c>
      <c r="M8" s="70">
        <f t="shared" si="3"/>
        <v>-2.8112039265075646E-3</v>
      </c>
      <c r="N8" s="127">
        <f t="shared" si="4"/>
        <v>8.8879607349243639E-4</v>
      </c>
      <c r="O8" s="128">
        <f t="shared" si="5"/>
        <v>277914.47714330605</v>
      </c>
      <c r="P8" s="128">
        <f t="shared" si="6"/>
        <v>0</v>
      </c>
      <c r="Q8" s="129">
        <f t="shared" si="7"/>
        <v>0</v>
      </c>
      <c r="R8" s="128">
        <f t="shared" si="8"/>
        <v>879025.33852182608</v>
      </c>
      <c r="S8" s="127">
        <f t="shared" si="9"/>
        <v>2.8112039265075646E-3</v>
      </c>
      <c r="T8" s="120"/>
    </row>
    <row r="9" spans="1:20" ht="15.75" customHeight="1" x14ac:dyDescent="0.2">
      <c r="A9" s="22">
        <v>210061</v>
      </c>
      <c r="B9" s="22" t="s">
        <v>105</v>
      </c>
      <c r="C9" s="117">
        <f>VLOOKUP(A9,[6]Sheet1!$B$4:$F$57,3,FALSE)</f>
        <v>144144502.84739232</v>
      </c>
      <c r="D9" s="71">
        <f>IFERROR(VLOOKUP($A9,'PAU Performance'!$A:$F,6,FALSE),0)</f>
        <v>11.378704775880614</v>
      </c>
      <c r="E9" s="51">
        <f>IFERROR(D9/$D$53*Savings!$C$8*Savings!$C$16,0)</f>
        <v>-1.4337778589689825E-3</v>
      </c>
      <c r="F9" s="88">
        <f t="shared" si="0"/>
        <v>-206671.19667468258</v>
      </c>
      <c r="G9" s="53">
        <f>IFERROR(F9*Savings!$C$9*Savings!$C$16/$F$53,0)</f>
        <v>-154495.19015763173</v>
      </c>
      <c r="H9" s="20">
        <f>IFERROR(VLOOKUP(A9,'PAU Performance'!A:C,3,FALSE),0)</f>
        <v>2.994770393642E-2</v>
      </c>
      <c r="I9" s="21">
        <f>IFERROR((H9/$H$53*Savings!$C$8*Savings!$C$17),0)</f>
        <v>-1.0772656473200192E-3</v>
      </c>
      <c r="J9" s="88">
        <f t="shared" si="1"/>
        <v>-155281.92116751845</v>
      </c>
      <c r="K9" s="53">
        <f>IFERROR(J9*Savings!$C$9*Savings!$C$17/$J$53,0)</f>
        <v>-155761.53253898036</v>
      </c>
      <c r="L9" s="88">
        <f t="shared" si="2"/>
        <v>-310256.72269661212</v>
      </c>
      <c r="M9" s="70">
        <f t="shared" si="3"/>
        <v>-2.1524006574505654E-3</v>
      </c>
      <c r="N9" s="127">
        <f t="shared" si="4"/>
        <v>1.5475993425494356E-3</v>
      </c>
      <c r="O9" s="128">
        <f t="shared" si="5"/>
        <v>223077.9378387396</v>
      </c>
      <c r="P9" s="128">
        <f t="shared" si="6"/>
        <v>0</v>
      </c>
      <c r="Q9" s="129">
        <f t="shared" si="7"/>
        <v>0</v>
      </c>
      <c r="R9" s="128">
        <f t="shared" si="8"/>
        <v>310256.72269661212</v>
      </c>
      <c r="S9" s="127">
        <f t="shared" si="9"/>
        <v>2.1524006574505654E-3</v>
      </c>
      <c r="T9" s="120"/>
    </row>
    <row r="10" spans="1:20" ht="15.75" customHeight="1" x14ac:dyDescent="0.2">
      <c r="A10" s="22">
        <v>210060</v>
      </c>
      <c r="B10" s="22" t="s">
        <v>104</v>
      </c>
      <c r="C10" s="117">
        <f>VLOOKUP(A10,[6]Sheet1!$B$4:$F$57,3,FALSE)</f>
        <v>71149512.432228699</v>
      </c>
      <c r="D10" s="71">
        <f>IFERROR(VLOOKUP($A10,'PAU Performance'!$A:$F,6,FALSE),0)</f>
        <v>14.159378382536604</v>
      </c>
      <c r="E10" s="51">
        <f>IFERROR(D10/$D$53*Savings!$C$8*Savings!$C$16,0)</f>
        <v>-1.7841576542769449E-3</v>
      </c>
      <c r="F10" s="88">
        <f t="shared" si="0"/>
        <v>-126941.94720403348</v>
      </c>
      <c r="G10" s="53">
        <f>IFERROR(F10*Savings!$C$9*Savings!$C$16/$F$53,0)</f>
        <v>-94894.308388497753</v>
      </c>
      <c r="H10" s="20">
        <f>IFERROR(VLOOKUP(A10,'PAU Performance'!A:C,3,FALSE),0)</f>
        <v>5.6168275953200002E-2</v>
      </c>
      <c r="I10" s="21">
        <f>IFERROR((H10/$H$53*Savings!$C$8*Savings!$C$17),0)</f>
        <v>-2.0204605428861704E-3</v>
      </c>
      <c r="J10" s="88">
        <f t="shared" si="1"/>
        <v>-143754.78251490713</v>
      </c>
      <c r="K10" s="53">
        <f>IFERROR(J10*Savings!$C$9*Savings!$C$17/$J$53,0)</f>
        <v>-144198.79059954314</v>
      </c>
      <c r="L10" s="88">
        <f t="shared" si="2"/>
        <v>-239093.09898804087</v>
      </c>
      <c r="M10" s="70">
        <f t="shared" si="3"/>
        <v>-3.360432008803739E-3</v>
      </c>
      <c r="N10" s="127">
        <f t="shared" si="4"/>
        <v>3.3956799119626204E-4</v>
      </c>
      <c r="O10" s="128">
        <f t="shared" si="5"/>
        <v>24160.097011205373</v>
      </c>
      <c r="P10" s="128">
        <f t="shared" si="6"/>
        <v>0</v>
      </c>
      <c r="Q10" s="129">
        <f t="shared" si="7"/>
        <v>0</v>
      </c>
      <c r="R10" s="128">
        <f t="shared" si="8"/>
        <v>239093.09898804087</v>
      </c>
      <c r="S10" s="127">
        <f t="shared" si="9"/>
        <v>3.360432008803739E-3</v>
      </c>
      <c r="T10" s="120"/>
    </row>
    <row r="11" spans="1:20" ht="15.75" customHeight="1" x14ac:dyDescent="0.2">
      <c r="A11" s="22">
        <v>210039</v>
      </c>
      <c r="B11" s="22" t="s">
        <v>93</v>
      </c>
      <c r="C11" s="117">
        <f>VLOOKUP(A11,[6]Sheet1!$B$4:$F$57,3,FALSE)</f>
        <v>195080928.77076891</v>
      </c>
      <c r="D11" s="71">
        <f>IFERROR(VLOOKUP($A11,'PAU Performance'!$A:$F,6,FALSE),0)</f>
        <v>11.539492807287175</v>
      </c>
      <c r="E11" s="51">
        <f>IFERROR(D11/$D$53*Savings!$C$8*Savings!$C$16,0)</f>
        <v>-1.4540380137017599E-3</v>
      </c>
      <c r="F11" s="88">
        <f t="shared" si="0"/>
        <v>-283655.08618094336</v>
      </c>
      <c r="G11" s="53">
        <f>IFERROR(F11*Savings!$C$9*Savings!$C$16/$F$53,0)</f>
        <v>-212043.80283182766</v>
      </c>
      <c r="H11" s="20">
        <f>IFERROR(VLOOKUP(A11,'PAU Performance'!A:C,3,FALSE),0)</f>
        <v>5.7083594994289999E-2</v>
      </c>
      <c r="I11" s="21">
        <f>IFERROR((H11/$H$53*Savings!$C$8*Savings!$C$17),0)</f>
        <v>-2.053385997251472E-3</v>
      </c>
      <c r="J11" s="88">
        <f t="shared" si="1"/>
        <v>-400576.44746870868</v>
      </c>
      <c r="K11" s="53">
        <f>IFERROR(J11*Savings!$C$9*Savings!$C$17/$J$53,0)</f>
        <v>-401813.68756659853</v>
      </c>
      <c r="L11" s="88">
        <f t="shared" si="2"/>
        <v>-613857.49039842619</v>
      </c>
      <c r="M11" s="70">
        <f t="shared" si="3"/>
        <v>-3.1466811967034631E-3</v>
      </c>
      <c r="N11" s="127">
        <f t="shared" si="4"/>
        <v>5.5331880329653792E-4</v>
      </c>
      <c r="O11" s="128">
        <f t="shared" si="5"/>
        <v>107941.94605341901</v>
      </c>
      <c r="P11" s="128">
        <f t="shared" si="6"/>
        <v>0</v>
      </c>
      <c r="Q11" s="129">
        <f t="shared" si="7"/>
        <v>0</v>
      </c>
      <c r="R11" s="128">
        <f t="shared" si="8"/>
        <v>613857.49039842619</v>
      </c>
      <c r="S11" s="127">
        <f t="shared" si="9"/>
        <v>3.1466811967034631E-3</v>
      </c>
      <c r="T11" s="120"/>
    </row>
    <row r="12" spans="1:20" ht="15.75" customHeight="1" x14ac:dyDescent="0.2">
      <c r="A12" s="22">
        <v>210022</v>
      </c>
      <c r="B12" s="22" t="s">
        <v>81</v>
      </c>
      <c r="C12" s="117">
        <f>VLOOKUP(A12,[6]Sheet1!$B$4:$F$57,3,FALSE)</f>
        <v>485178023.15275633</v>
      </c>
      <c r="D12" s="71">
        <f>IFERROR(VLOOKUP($A12,'PAU Performance'!$A:$F,6,FALSE),0)</f>
        <v>5.1101284643689722</v>
      </c>
      <c r="E12" s="51">
        <f>IFERROR(D12/$D$53*Savings!$C$8*Savings!$C$16,0)</f>
        <v>-6.4390360704585285E-4</v>
      </c>
      <c r="F12" s="88">
        <f t="shared" si="0"/>
        <v>-312407.8791674361</v>
      </c>
      <c r="G12" s="53">
        <f>IFERROR(F12*Savings!$C$9*Savings!$C$16/$F$53,0)</f>
        <v>-233537.6940536584</v>
      </c>
      <c r="H12" s="20">
        <f>IFERROR(VLOOKUP(A12,'PAU Performance'!A:C,3,FALSE),0)</f>
        <v>6.9909751039029994E-2</v>
      </c>
      <c r="I12" s="21">
        <f>IFERROR((H12/$H$53*Savings!$C$8*Savings!$C$17),0)</f>
        <v>-2.5147628468256077E-3</v>
      </c>
      <c r="J12" s="88">
        <f t="shared" si="1"/>
        <v>-1220107.6667208462</v>
      </c>
      <c r="K12" s="53">
        <f>IFERROR(J12*Savings!$C$9*Savings!$C$17/$J$53,0)</f>
        <v>-1223876.1512100091</v>
      </c>
      <c r="L12" s="88">
        <f t="shared" si="2"/>
        <v>-1457413.8452636674</v>
      </c>
      <c r="M12" s="70">
        <f t="shared" si="3"/>
        <v>-3.0038744042716185E-3</v>
      </c>
      <c r="N12" s="127">
        <f t="shared" si="4"/>
        <v>6.9612559572838255E-4</v>
      </c>
      <c r="O12" s="128">
        <f t="shared" si="5"/>
        <v>337744.84040153149</v>
      </c>
      <c r="P12" s="128">
        <f t="shared" si="6"/>
        <v>0</v>
      </c>
      <c r="Q12" s="129">
        <f t="shared" si="7"/>
        <v>0</v>
      </c>
      <c r="R12" s="128">
        <f t="shared" si="8"/>
        <v>1457413.8452636674</v>
      </c>
      <c r="S12" s="127">
        <f t="shared" si="9"/>
        <v>3.0038744042716185E-3</v>
      </c>
      <c r="T12" s="120"/>
    </row>
    <row r="13" spans="1:20" ht="15.75" customHeight="1" x14ac:dyDescent="0.2">
      <c r="A13" s="22">
        <v>210023</v>
      </c>
      <c r="B13" s="22" t="s">
        <v>82</v>
      </c>
      <c r="C13" s="117">
        <f>VLOOKUP(A13,[6]Sheet1!$B$4:$F$57,3,FALSE)</f>
        <v>823609252.12383306</v>
      </c>
      <c r="D13" s="71">
        <f>IFERROR(VLOOKUP($A13,'PAU Performance'!$A:$F,6,FALSE),0)</f>
        <v>10.076520893501126</v>
      </c>
      <c r="E13" s="51">
        <f>IFERROR(D13/$D$53*Savings!$C$8*Savings!$C$16,0)</f>
        <v>-1.2696957023759455E-3</v>
      </c>
      <c r="F13" s="88">
        <f t="shared" si="0"/>
        <v>-1045733.1278586974</v>
      </c>
      <c r="G13" s="53">
        <f>IFERROR(F13*Savings!$C$9*Savings!$C$16/$F$53,0)</f>
        <v>-781728.37358160911</v>
      </c>
      <c r="H13" s="20">
        <f>IFERROR(VLOOKUP(A13,'PAU Performance'!A:C,3,FALSE),0)</f>
        <v>5.8921185434129997E-2</v>
      </c>
      <c r="I13" s="21">
        <f>IFERROR((H13/$H$53*Savings!$C$8*Savings!$C$17),0)</f>
        <v>-2.1194869931370334E-3</v>
      </c>
      <c r="J13" s="88">
        <f t="shared" si="1"/>
        <v>-1745629.0973037838</v>
      </c>
      <c r="K13" s="53">
        <f>IFERROR(J13*Savings!$C$9*Savings!$C$17/$J$53,0)</f>
        <v>-1751020.7331048283</v>
      </c>
      <c r="L13" s="88">
        <f t="shared" si="2"/>
        <v>-2532749.1066864375</v>
      </c>
      <c r="M13" s="70">
        <f t="shared" si="3"/>
        <v>-3.075182922187023E-3</v>
      </c>
      <c r="N13" s="127">
        <f t="shared" si="4"/>
        <v>6.2481707781297802E-4</v>
      </c>
      <c r="O13" s="128">
        <f t="shared" si="5"/>
        <v>514605.12617174565</v>
      </c>
      <c r="P13" s="128">
        <f t="shared" si="6"/>
        <v>0</v>
      </c>
      <c r="Q13" s="129">
        <f t="shared" si="7"/>
        <v>0</v>
      </c>
      <c r="R13" s="128">
        <f t="shared" si="8"/>
        <v>2532749.1066864375</v>
      </c>
      <c r="S13" s="127">
        <f t="shared" si="9"/>
        <v>3.075182922187023E-3</v>
      </c>
      <c r="T13" s="120"/>
    </row>
    <row r="14" spans="1:20" ht="15.75" customHeight="1" x14ac:dyDescent="0.2">
      <c r="A14" s="22">
        <v>210018</v>
      </c>
      <c r="B14" s="22" t="s">
        <v>80</v>
      </c>
      <c r="C14" s="117">
        <f>VLOOKUP(A14,[6]Sheet1!$B$4:$F$57,3,FALSE)</f>
        <v>238791618.08595154</v>
      </c>
      <c r="D14" s="71">
        <f>IFERROR(VLOOKUP($A14,'PAU Performance'!$A:$F,6,FALSE),0)</f>
        <v>6.959861588061413</v>
      </c>
      <c r="E14" s="51">
        <f>IFERROR(D14/$D$53*Savings!$C$8*Savings!$C$16,0)</f>
        <v>-8.7697990614919307E-4</v>
      </c>
      <c r="F14" s="88">
        <f t="shared" si="0"/>
        <v>-209415.45081823174</v>
      </c>
      <c r="G14" s="53">
        <f>IFERROR(F14*Savings!$C$9*Savings!$C$16/$F$53,0)</f>
        <v>-156546.6326061693</v>
      </c>
      <c r="H14" s="20">
        <f>IFERROR(VLOOKUP(A14,'PAU Performance'!A:C,3,FALSE),0)</f>
        <v>5.5911250395999999E-2</v>
      </c>
      <c r="I14" s="21">
        <f>IFERROR((H14/$H$53*Savings!$C$8*Savings!$C$17),0)</f>
        <v>-2.0112149324766817E-3</v>
      </c>
      <c r="J14" s="88">
        <f t="shared" si="1"/>
        <v>-480261.26804473461</v>
      </c>
      <c r="K14" s="53">
        <f>IFERROR(J14*Savings!$C$9*Savings!$C$17/$J$53,0)</f>
        <v>-481744.62659475213</v>
      </c>
      <c r="L14" s="88">
        <f t="shared" si="2"/>
        <v>-638291.2592009214</v>
      </c>
      <c r="M14" s="70">
        <f t="shared" si="3"/>
        <v>-2.6730052935575507E-3</v>
      </c>
      <c r="N14" s="127">
        <f t="shared" si="4"/>
        <v>1.0269947064424504E-3</v>
      </c>
      <c r="O14" s="128">
        <f t="shared" si="5"/>
        <v>245237.72771709951</v>
      </c>
      <c r="P14" s="128">
        <f t="shared" si="6"/>
        <v>0</v>
      </c>
      <c r="Q14" s="129">
        <f t="shared" si="7"/>
        <v>0</v>
      </c>
      <c r="R14" s="128">
        <f t="shared" si="8"/>
        <v>638291.2592009214</v>
      </c>
      <c r="S14" s="127">
        <f t="shared" si="9"/>
        <v>2.6730052935575507E-3</v>
      </c>
      <c r="T14" s="120"/>
    </row>
    <row r="15" spans="1:20" ht="15.75" customHeight="1" x14ac:dyDescent="0.2">
      <c r="A15" s="22">
        <v>210057</v>
      </c>
      <c r="B15" s="22" t="s">
        <v>102</v>
      </c>
      <c r="C15" s="117">
        <f>VLOOKUP(A15,[6]Sheet1!$B$4:$F$57,3,FALSE)</f>
        <v>553381861.0506773</v>
      </c>
      <c r="D15" s="71">
        <f>IFERROR(VLOOKUP($A15,'PAU Performance'!$A:$F,6,FALSE),0)</f>
        <v>7.3775108863419732</v>
      </c>
      <c r="E15" s="51">
        <f>IFERROR(D15/$D$53*Savings!$C$8*Savings!$C$16,0)</f>
        <v>-9.2960595880484391E-4</v>
      </c>
      <c r="F15" s="88">
        <f t="shared" si="0"/>
        <v>-514427.07552722376</v>
      </c>
      <c r="G15" s="53">
        <f>IFERROR(F15*Savings!$C$9*Savings!$C$16/$F$53,0)</f>
        <v>-384555.32330862427</v>
      </c>
      <c r="H15" s="20">
        <f>IFERROR(VLOOKUP(A15,'PAU Performance'!A:C,3,FALSE),0)</f>
        <v>6.0896866736830001E-2</v>
      </c>
      <c r="I15" s="21">
        <f>IFERROR((H15/$H$53*Savings!$C$8*Savings!$C$17),0)</f>
        <v>-2.1905553328658385E-3</v>
      </c>
      <c r="J15" s="88">
        <f t="shared" si="1"/>
        <v>-1212213.5868357837</v>
      </c>
      <c r="K15" s="53">
        <f>IFERROR(J15*Savings!$C$9*Savings!$C$17/$J$53,0)</f>
        <v>-1215957.6892819398</v>
      </c>
      <c r="L15" s="88">
        <f t="shared" si="2"/>
        <v>-1600513.0125905641</v>
      </c>
      <c r="M15" s="70">
        <f t="shared" si="3"/>
        <v>-2.892239744815187E-3</v>
      </c>
      <c r="N15" s="127">
        <f t="shared" si="4"/>
        <v>8.0776025518481407E-4</v>
      </c>
      <c r="O15" s="128">
        <f t="shared" si="5"/>
        <v>446999.87329694239</v>
      </c>
      <c r="P15" s="128">
        <f t="shared" si="6"/>
        <v>0</v>
      </c>
      <c r="Q15" s="129">
        <f t="shared" si="7"/>
        <v>0</v>
      </c>
      <c r="R15" s="128">
        <f t="shared" si="8"/>
        <v>1600513.0125905641</v>
      </c>
      <c r="S15" s="127">
        <f t="shared" si="9"/>
        <v>2.892239744815187E-3</v>
      </c>
      <c r="T15" s="120"/>
    </row>
    <row r="16" spans="1:20" ht="15.75" customHeight="1" x14ac:dyDescent="0.2">
      <c r="A16" s="22">
        <v>210028</v>
      </c>
      <c r="B16" s="22" t="s">
        <v>85</v>
      </c>
      <c r="C16" s="117">
        <f>VLOOKUP(A16,[6]Sheet1!$B$4:$F$57,3,FALSE)</f>
        <v>255505371.85467762</v>
      </c>
      <c r="D16" s="71">
        <f>IFERROR(VLOOKUP($A16,'PAU Performance'!$A:$F,6,FALSE),0)</f>
        <v>13.598203181239736</v>
      </c>
      <c r="E16" s="51">
        <f>IFERROR(D16/$D$53*Savings!$C$8*Savings!$C$16,0)</f>
        <v>-1.7134465676928706E-3</v>
      </c>
      <c r="F16" s="88">
        <f t="shared" si="0"/>
        <v>-437794.80243148794</v>
      </c>
      <c r="G16" s="53">
        <f>IFERROR(F16*Savings!$C$9*Savings!$C$16/$F$53,0)</f>
        <v>-327269.55831267592</v>
      </c>
      <c r="H16" s="20">
        <f>IFERROR(VLOOKUP(A16,'PAU Performance'!A:C,3,FALSE),0)</f>
        <v>4.683328773414E-2</v>
      </c>
      <c r="I16" s="21">
        <f>IFERROR((H16/$H$53*Savings!$C$8*Savings!$C$17),0)</f>
        <v>-1.6846664483579148E-3</v>
      </c>
      <c r="J16" s="88">
        <f t="shared" si="1"/>
        <v>-430441.32733878808</v>
      </c>
      <c r="K16" s="53">
        <f>IFERROR(J16*Savings!$C$9*Savings!$C$17/$J$53,0)</f>
        <v>-431770.80957204918</v>
      </c>
      <c r="L16" s="88">
        <f t="shared" si="2"/>
        <v>-759040.3678847251</v>
      </c>
      <c r="M16" s="70">
        <f t="shared" si="3"/>
        <v>-2.9707413287437274E-3</v>
      </c>
      <c r="N16" s="127">
        <f t="shared" si="4"/>
        <v>7.2925867125627365E-4</v>
      </c>
      <c r="O16" s="128">
        <f t="shared" si="5"/>
        <v>186329.50797758231</v>
      </c>
      <c r="P16" s="128">
        <f t="shared" si="6"/>
        <v>0</v>
      </c>
      <c r="Q16" s="129">
        <f t="shared" si="7"/>
        <v>0</v>
      </c>
      <c r="R16" s="128">
        <f t="shared" si="8"/>
        <v>759040.3678847251</v>
      </c>
      <c r="S16" s="127">
        <f t="shared" si="9"/>
        <v>2.9707413287437274E-3</v>
      </c>
      <c r="T16" s="120"/>
    </row>
    <row r="17" spans="1:16104" ht="15.75" customHeight="1" x14ac:dyDescent="0.2">
      <c r="A17" s="22">
        <v>210019</v>
      </c>
      <c r="B17" s="22" t="s">
        <v>61</v>
      </c>
      <c r="C17" s="117">
        <f>VLOOKUP(A17,[6]Sheet1!$B$4:$F$57,3,FALSE)</f>
        <v>672526966.82678854</v>
      </c>
      <c r="D17" s="71">
        <f>IFERROR(VLOOKUP($A17,'PAU Performance'!$A:$F,6,FALSE),0)</f>
        <v>16.623593548537674</v>
      </c>
      <c r="E17" s="51">
        <f>IFERROR(D17/$D$53*Savings!$C$8*Savings!$C$16,0)</f>
        <v>-2.0946619879720317E-3</v>
      </c>
      <c r="F17" s="88">
        <f t="shared" si="0"/>
        <v>-1408716.6732982015</v>
      </c>
      <c r="G17" s="53">
        <f>IFERROR(F17*Savings!$C$9*Savings!$C$16/$F$53,0)</f>
        <v>-1053073.4510722128</v>
      </c>
      <c r="H17" s="20">
        <f>IFERROR(VLOOKUP(A17,'PAU Performance'!A:C,3,FALSE),0)</f>
        <v>5.113906447641E-2</v>
      </c>
      <c r="I17" s="21">
        <f>IFERROR((H17/$H$53*Savings!$C$8*Savings!$C$17),0)</f>
        <v>-1.8395519574214677E-3</v>
      </c>
      <c r="J17" s="88">
        <f t="shared" si="1"/>
        <v>-1237148.2982449413</v>
      </c>
      <c r="K17" s="53">
        <f>IFERROR(J17*Savings!$C$9*Savings!$C$17/$J$53,0)</f>
        <v>-1240969.4152659173</v>
      </c>
      <c r="L17" s="88">
        <f t="shared" si="2"/>
        <v>-2294042.8663381301</v>
      </c>
      <c r="M17" s="70">
        <f t="shared" si="3"/>
        <v>-3.4110793759872652E-3</v>
      </c>
      <c r="N17" s="127">
        <f t="shared" si="4"/>
        <v>2.8892062401273582E-4</v>
      </c>
      <c r="O17" s="128">
        <f t="shared" si="5"/>
        <v>194306.91092098822</v>
      </c>
      <c r="P17" s="128">
        <f t="shared" si="6"/>
        <v>0</v>
      </c>
      <c r="Q17" s="129">
        <f t="shared" si="7"/>
        <v>0</v>
      </c>
      <c r="R17" s="128">
        <f t="shared" si="8"/>
        <v>2294042.8663381301</v>
      </c>
      <c r="S17" s="127">
        <f t="shared" si="9"/>
        <v>3.4110793759872652E-3</v>
      </c>
      <c r="T17" s="120"/>
    </row>
    <row r="18" spans="1:16104" ht="15.75" customHeight="1" x14ac:dyDescent="0.2">
      <c r="A18" s="22">
        <v>210063</v>
      </c>
      <c r="B18" s="22" t="s">
        <v>107</v>
      </c>
      <c r="C18" s="117">
        <f>VLOOKUP(A18,[6]Sheet1!$B$4:$F$57,3,FALSE)</f>
        <v>516326517.57348055</v>
      </c>
      <c r="D18" s="71">
        <f>IFERROR(VLOOKUP($A18,'PAU Performance'!$A:$F,6,FALSE),0)</f>
        <v>12.382943790525122</v>
      </c>
      <c r="E18" s="51">
        <f>IFERROR(D18/$D$53*Savings!$C$8*Savings!$C$16,0)</f>
        <v>-1.5603173634793886E-3</v>
      </c>
      <c r="F18" s="88">
        <f t="shared" si="0"/>
        <v>-805633.23059474735</v>
      </c>
      <c r="G18" s="53">
        <f>IFERROR(F18*Savings!$C$9*Savings!$C$16/$F$53,0)</f>
        <v>-602243.85962192446</v>
      </c>
      <c r="H18" s="20">
        <f>IFERROR(VLOOKUP(A18,'PAU Performance'!A:C,3,FALSE),0)</f>
        <v>6.2224340586330001E-2</v>
      </c>
      <c r="I18" s="21">
        <f>IFERROR((H18/$H$53*Savings!$C$8*Savings!$C$17),0)</f>
        <v>-2.2383066389031242E-3</v>
      </c>
      <c r="J18" s="88">
        <f t="shared" si="1"/>
        <v>-1155697.0721264521</v>
      </c>
      <c r="K18" s="53">
        <f>IFERROR(J18*Savings!$C$9*Savings!$C$17/$J$53,0)</f>
        <v>-1159266.6148883502</v>
      </c>
      <c r="L18" s="88">
        <f t="shared" si="2"/>
        <v>-1761510.4745102748</v>
      </c>
      <c r="M18" s="70">
        <f t="shared" si="3"/>
        <v>-3.4116211632682358E-3</v>
      </c>
      <c r="N18" s="127">
        <f t="shared" si="4"/>
        <v>2.883788367317652E-4</v>
      </c>
      <c r="O18" s="128">
        <f t="shared" si="5"/>
        <v>148897.64051160365</v>
      </c>
      <c r="P18" s="128">
        <f t="shared" si="6"/>
        <v>0</v>
      </c>
      <c r="Q18" s="129">
        <f t="shared" si="7"/>
        <v>0</v>
      </c>
      <c r="R18" s="128">
        <f t="shared" si="8"/>
        <v>1761510.4745102748</v>
      </c>
      <c r="S18" s="127">
        <f t="shared" si="9"/>
        <v>3.4116211632682358E-3</v>
      </c>
      <c r="T18" s="120"/>
    </row>
    <row r="19" spans="1:16104" ht="15.75" customHeight="1" x14ac:dyDescent="0.2">
      <c r="A19" s="22">
        <v>210004</v>
      </c>
      <c r="B19" s="22" t="s">
        <v>68</v>
      </c>
      <c r="C19" s="117">
        <f>VLOOKUP(A19,[6]Sheet1!$B$4:$F$57,3,FALSE)</f>
        <v>658253475.36013937</v>
      </c>
      <c r="D19" s="71">
        <f>IFERROR(VLOOKUP($A19,'PAU Performance'!$A:$F,6,FALSE),0)</f>
        <v>9.4899001508027361</v>
      </c>
      <c r="E19" s="51">
        <f>IFERROR(D19/$D$53*Savings!$C$8*Savings!$C$16,0)</f>
        <v>-1.1957783410365659E-3</v>
      </c>
      <c r="F19" s="88">
        <f t="shared" si="0"/>
        <v>-787125.24874770152</v>
      </c>
      <c r="G19" s="53">
        <f>IFERROR(F19*Savings!$C$9*Savings!$C$16/$F$53,0)</f>
        <v>-588408.38462153403</v>
      </c>
      <c r="H19" s="20">
        <f>IFERROR(VLOOKUP(A19,'PAU Performance'!A:C,3,FALSE),0)</f>
        <v>6.4388412786569996E-2</v>
      </c>
      <c r="I19" s="21">
        <f>IFERROR((H19/$H$53*Savings!$C$8*Savings!$C$17),0)</f>
        <v>-2.3161516932214184E-3</v>
      </c>
      <c r="J19" s="88">
        <f t="shared" si="1"/>
        <v>-1524614.90152427</v>
      </c>
      <c r="K19" s="53">
        <f>IFERROR(J19*Savings!$C$9*Savings!$C$17/$J$53,0)</f>
        <v>-1529323.9020207447</v>
      </c>
      <c r="L19" s="88">
        <f t="shared" si="2"/>
        <v>-2117732.2866422785</v>
      </c>
      <c r="M19" s="70">
        <f t="shared" si="3"/>
        <v>-3.2171987933426994E-3</v>
      </c>
      <c r="N19" s="127">
        <f t="shared" si="4"/>
        <v>4.8280120665730166E-4</v>
      </c>
      <c r="O19" s="128">
        <f t="shared" si="5"/>
        <v>317805.5721902377</v>
      </c>
      <c r="P19" s="128">
        <f t="shared" si="6"/>
        <v>0</v>
      </c>
      <c r="Q19" s="129">
        <f t="shared" si="7"/>
        <v>0</v>
      </c>
      <c r="R19" s="128">
        <f t="shared" si="8"/>
        <v>2117732.2866422785</v>
      </c>
      <c r="S19" s="127">
        <f t="shared" si="9"/>
        <v>3.2171987933426994E-3</v>
      </c>
      <c r="T19" s="120"/>
    </row>
    <row r="20" spans="1:16104" ht="15.75" customHeight="1" x14ac:dyDescent="0.2">
      <c r="A20" s="22">
        <v>210035</v>
      </c>
      <c r="B20" s="22" t="s">
        <v>90</v>
      </c>
      <c r="C20" s="117">
        <f>VLOOKUP(A20,[6]Sheet1!$B$4:$F$57,3,FALSE)</f>
        <v>199051692.71046275</v>
      </c>
      <c r="D20" s="71">
        <f>IFERROR(VLOOKUP($A20,'PAU Performance'!$A:$F,6,FALSE),0)</f>
        <v>10.658713930951786</v>
      </c>
      <c r="E20" s="51">
        <f>IFERROR(D20/$D$53*Savings!$C$8*Savings!$C$16,0)</f>
        <v>-1.3430551490954035E-3</v>
      </c>
      <c r="F20" s="88">
        <f t="shared" si="0"/>
        <v>-267337.40083094296</v>
      </c>
      <c r="G20" s="53">
        <f>IFERROR(F20*Savings!$C$9*Savings!$C$16/$F$53,0)</f>
        <v>-199845.66423465786</v>
      </c>
      <c r="H20" s="20">
        <f>IFERROR(VLOOKUP(A20,'PAU Performance'!A:C,3,FALSE),0)</f>
        <v>6.1964717865810003E-2</v>
      </c>
      <c r="I20" s="21">
        <f>IFERROR((H20/$H$53*Savings!$C$8*Savings!$C$17),0)</f>
        <v>-2.2289676044758527E-3</v>
      </c>
      <c r="J20" s="88">
        <f t="shared" si="1"/>
        <v>-443679.77466770372</v>
      </c>
      <c r="K20" s="53">
        <f>IFERROR(J20*Savings!$C$9*Savings!$C$17/$J$53,0)</f>
        <v>-445050.14581985318</v>
      </c>
      <c r="L20" s="88">
        <f t="shared" si="2"/>
        <v>-644895.81005451106</v>
      </c>
      <c r="M20" s="70">
        <f t="shared" si="3"/>
        <v>-3.2398408738606695E-3</v>
      </c>
      <c r="N20" s="127">
        <f t="shared" si="4"/>
        <v>4.6015912613933153E-4</v>
      </c>
      <c r="O20" s="128">
        <f t="shared" si="5"/>
        <v>91595.452974201282</v>
      </c>
      <c r="P20" s="128">
        <f t="shared" si="6"/>
        <v>0</v>
      </c>
      <c r="Q20" s="129">
        <f t="shared" si="7"/>
        <v>0</v>
      </c>
      <c r="R20" s="128">
        <f t="shared" si="8"/>
        <v>644895.81005451106</v>
      </c>
      <c r="S20" s="127">
        <f t="shared" si="9"/>
        <v>3.2398408738606695E-3</v>
      </c>
      <c r="T20" s="120"/>
    </row>
    <row r="21" spans="1:16104" ht="15.75" customHeight="1" x14ac:dyDescent="0.2">
      <c r="A21" s="22">
        <v>210016</v>
      </c>
      <c r="B21" s="22" t="s">
        <v>78</v>
      </c>
      <c r="C21" s="117">
        <f>VLOOKUP(A21,[6]Sheet1!$B$4:$F$57,3,FALSE)</f>
        <v>450025563.09625447</v>
      </c>
      <c r="D21" s="71">
        <f>IFERROR(VLOOKUP($A21,'PAU Performance'!$A:$F,6,FALSE),0)</f>
        <v>10.145048414100314</v>
      </c>
      <c r="E21" s="51">
        <f>IFERROR(D21/$D$53*Savings!$C$8*Savings!$C$16,0)</f>
        <v>-1.2783305376845673E-3</v>
      </c>
      <c r="F21" s="88">
        <f t="shared" si="0"/>
        <v>-575281.42004463507</v>
      </c>
      <c r="G21" s="53">
        <f>IFERROR(F21*Savings!$C$9*Savings!$C$16/$F$53,0)</f>
        <v>-430046.44001674757</v>
      </c>
      <c r="H21" s="20">
        <f>IFERROR(VLOOKUP(A21,'PAU Performance'!A:C,3,FALSE),0)</f>
        <v>6.7176626305270007E-2</v>
      </c>
      <c r="I21" s="21">
        <f>IFERROR((H21/$H$53*Savings!$C$8*Savings!$C$17),0)</f>
        <v>-2.4164480848067509E-3</v>
      </c>
      <c r="J21" s="88">
        <f t="shared" si="1"/>
        <v>-1087463.4100580236</v>
      </c>
      <c r="K21" s="53">
        <f>IFERROR(J21*Savings!$C$9*Savings!$C$17/$J$53,0)</f>
        <v>-1090822.2029786108</v>
      </c>
      <c r="L21" s="88">
        <f t="shared" si="2"/>
        <v>-1520868.6429953584</v>
      </c>
      <c r="M21" s="70">
        <f t="shared" si="3"/>
        <v>-3.3795161157768828E-3</v>
      </c>
      <c r="N21" s="127">
        <f t="shared" si="4"/>
        <v>3.2048388422311821E-4</v>
      </c>
      <c r="O21" s="128">
        <f t="shared" si="5"/>
        <v>144225.9404607836</v>
      </c>
      <c r="P21" s="128">
        <f t="shared" si="6"/>
        <v>0</v>
      </c>
      <c r="Q21" s="129">
        <f t="shared" si="7"/>
        <v>0</v>
      </c>
      <c r="R21" s="128">
        <f t="shared" si="8"/>
        <v>1520868.6429953584</v>
      </c>
      <c r="S21" s="127">
        <f t="shared" si="9"/>
        <v>3.3795161157768828E-3</v>
      </c>
      <c r="T21" s="120"/>
    </row>
    <row r="22" spans="1:16104" ht="15.75" customHeight="1" x14ac:dyDescent="0.2">
      <c r="A22" s="22">
        <v>210005</v>
      </c>
      <c r="B22" s="22" t="s">
        <v>69</v>
      </c>
      <c r="C22" s="117">
        <f>VLOOKUP(A22,[6]Sheet1!$B$4:$F$57,3,FALSE)</f>
        <v>473623466.43714666</v>
      </c>
      <c r="D22" s="71">
        <f>IFERROR(VLOOKUP($A22,'PAU Performance'!$A:$F,6,FALSE),0)</f>
        <v>10.088064174779293</v>
      </c>
      <c r="E22" s="51">
        <f>IFERROR(D22/$D$53*Savings!$C$8*Savings!$C$16,0)</f>
        <v>-1.2711502177573069E-3</v>
      </c>
      <c r="F22" s="88">
        <f t="shared" si="0"/>
        <v>-602046.57249654958</v>
      </c>
      <c r="G22" s="53">
        <f>IFERROR(F22*Savings!$C$9*Savings!$C$16/$F$53,0)</f>
        <v>-450054.48847337638</v>
      </c>
      <c r="H22" s="20">
        <f>IFERROR(VLOOKUP(A22,'PAU Performance'!A:C,3,FALSE),0)</f>
        <v>7.0456509609879994E-2</v>
      </c>
      <c r="I22" s="21">
        <f>IFERROR((H22/$H$53*Savings!$C$8*Savings!$C$17),0)</f>
        <v>-2.5344306058967194E-3</v>
      </c>
      <c r="J22" s="88">
        <f t="shared" si="1"/>
        <v>-1200365.8090092021</v>
      </c>
      <c r="K22" s="53">
        <f>IFERROR(J22*Savings!$C$9*Savings!$C$17/$J$53,0)</f>
        <v>-1204073.317826625</v>
      </c>
      <c r="L22" s="88">
        <f t="shared" si="2"/>
        <v>-1654127.8063000012</v>
      </c>
      <c r="M22" s="70">
        <f t="shared" si="3"/>
        <v>-3.4924954600397025E-3</v>
      </c>
      <c r="N22" s="127">
        <f t="shared" si="4"/>
        <v>2.0750453996029854E-4</v>
      </c>
      <c r="O22" s="128">
        <f t="shared" si="5"/>
        <v>98279.019517442022</v>
      </c>
      <c r="P22" s="128">
        <f t="shared" si="6"/>
        <v>0</v>
      </c>
      <c r="Q22" s="129">
        <f t="shared" si="7"/>
        <v>0</v>
      </c>
      <c r="R22" s="128">
        <f t="shared" si="8"/>
        <v>1654127.8063000012</v>
      </c>
      <c r="S22" s="127">
        <f t="shared" si="9"/>
        <v>3.4924954600397025E-3</v>
      </c>
      <c r="T22" s="120"/>
    </row>
    <row r="23" spans="1:16104" ht="15.75" customHeight="1" x14ac:dyDescent="0.2">
      <c r="A23" s="22">
        <v>210048</v>
      </c>
      <c r="B23" s="22" t="s">
        <v>98</v>
      </c>
      <c r="C23" s="117">
        <f>VLOOKUP(A23,[6]Sheet1!$B$4:$F$57,3,FALSE)</f>
        <v>417294432.33013231</v>
      </c>
      <c r="D23" s="71">
        <f>IFERROR(VLOOKUP($A23,'PAU Performance'!$A:$F,6,FALSE),0)</f>
        <v>7.5739185407947343</v>
      </c>
      <c r="E23" s="51">
        <f>IFERROR(D23/$D$53*Savings!$C$8*Savings!$C$16,0)</f>
        <v>-9.5435437717345439E-4</v>
      </c>
      <c r="F23" s="88">
        <f t="shared" si="0"/>
        <v>-398246.76806437364</v>
      </c>
      <c r="G23" s="53">
        <f>IFERROR(F23*Savings!$C$9*Savings!$C$16/$F$53,0)</f>
        <v>-297705.78170414595</v>
      </c>
      <c r="H23" s="20">
        <f>IFERROR(VLOOKUP(A23,'PAU Performance'!A:C,3,FALSE),0)</f>
        <v>7.6729095229860003E-2</v>
      </c>
      <c r="I23" s="21">
        <f>IFERROR((H23/$H$53*Savings!$C$8*Savings!$C$17),0)</f>
        <v>-2.7600652997157799E-3</v>
      </c>
      <c r="J23" s="88">
        <f t="shared" si="1"/>
        <v>-1151759.8824389928</v>
      </c>
      <c r="K23" s="53">
        <f>IFERROR(J23*Savings!$C$9*Savings!$C$17/$J$53,0)</f>
        <v>-1155317.2646033692</v>
      </c>
      <c r="L23" s="88">
        <f t="shared" si="2"/>
        <v>-1453023.0463075151</v>
      </c>
      <c r="M23" s="70">
        <f t="shared" si="3"/>
        <v>-3.4820091852028148E-3</v>
      </c>
      <c r="N23" s="127">
        <f t="shared" si="4"/>
        <v>2.1799081479718626E-4</v>
      </c>
      <c r="O23" s="128">
        <f t="shared" si="5"/>
        <v>90966.353313974847</v>
      </c>
      <c r="P23" s="128">
        <f t="shared" si="6"/>
        <v>0</v>
      </c>
      <c r="Q23" s="129">
        <f t="shared" si="7"/>
        <v>0</v>
      </c>
      <c r="R23" s="128">
        <f t="shared" si="8"/>
        <v>1453023.0463075151</v>
      </c>
      <c r="S23" s="127">
        <f t="shared" si="9"/>
        <v>3.4820091852028148E-3</v>
      </c>
      <c r="T23" s="120"/>
    </row>
    <row r="24" spans="1:16104" ht="15.75" customHeight="1" x14ac:dyDescent="0.2">
      <c r="A24" s="22">
        <v>210008</v>
      </c>
      <c r="B24" s="22" t="s">
        <v>71</v>
      </c>
      <c r="C24" s="117">
        <f>VLOOKUP(A24,[6]Sheet1!$B$4:$F$57,3,FALSE)</f>
        <v>732787036.22929418</v>
      </c>
      <c r="D24" s="71">
        <f>IFERROR(VLOOKUP($A24,'PAU Performance'!$A:$F,6,FALSE),0)</f>
        <v>25.035783798315933</v>
      </c>
      <c r="E24" s="51">
        <f>IFERROR(D24/$D$53*Savings!$C$8*Savings!$C$16,0)</f>
        <v>-3.154643098575491E-3</v>
      </c>
      <c r="F24" s="88">
        <f t="shared" si="0"/>
        <v>-2311681.5665663313</v>
      </c>
      <c r="G24" s="53">
        <f>IFERROR(F24*Savings!$C$9*Savings!$C$16/$F$53,0)</f>
        <v>-1728076.7177863242</v>
      </c>
      <c r="H24" s="20">
        <f>IFERROR(VLOOKUP(A24,'PAU Performance'!A:C,3,FALSE),0)</f>
        <v>3.2348083654380001E-2</v>
      </c>
      <c r="I24" s="21">
        <f>IFERROR((H24/$H$53*Savings!$C$8*Savings!$C$17),0)</f>
        <v>-1.1636110518348981E-3</v>
      </c>
      <c r="J24" s="88">
        <f t="shared" si="1"/>
        <v>-852679.09399774659</v>
      </c>
      <c r="K24" s="53">
        <f>IFERROR(J24*Savings!$C$9*Savings!$C$17/$J$53,0)</f>
        <v>-855312.72054367268</v>
      </c>
      <c r="L24" s="88">
        <f t="shared" si="2"/>
        <v>-2583389.438329997</v>
      </c>
      <c r="M24" s="70">
        <f t="shared" si="3"/>
        <v>-3.5254300507598451E-3</v>
      </c>
      <c r="N24" s="127">
        <f t="shared" si="4"/>
        <v>1.7456994924015595E-4</v>
      </c>
      <c r="O24" s="128">
        <f t="shared" si="5"/>
        <v>127922.5957183922</v>
      </c>
      <c r="P24" s="128">
        <f t="shared" si="6"/>
        <v>0</v>
      </c>
      <c r="Q24" s="129">
        <f t="shared" si="7"/>
        <v>0</v>
      </c>
      <c r="R24" s="128">
        <f t="shared" si="8"/>
        <v>2583389.438329997</v>
      </c>
      <c r="S24" s="127">
        <f t="shared" si="9"/>
        <v>3.5254300507598451E-3</v>
      </c>
      <c r="T24" s="120"/>
    </row>
    <row r="25" spans="1:16104" ht="15.75" customHeight="1" x14ac:dyDescent="0.2">
      <c r="A25" s="22">
        <v>210065</v>
      </c>
      <c r="B25" s="22" t="s">
        <v>109</v>
      </c>
      <c r="C25" s="117">
        <f>VLOOKUP(A25,[6]Sheet1!$B$4:$F$57,3,FALSE)</f>
        <v>193084815.22984424</v>
      </c>
      <c r="D25" s="71">
        <f>IFERROR(VLOOKUP($A25,'PAU Performance'!$A:$F,6,FALSE),0)</f>
        <v>8.0094351991664965</v>
      </c>
      <c r="E25" s="51">
        <f>IFERROR(D25/$D$53*Savings!$C$8*Savings!$C$16,0)</f>
        <v>-1.0092318130754036E-3</v>
      </c>
      <c r="F25" s="88">
        <f t="shared" si="0"/>
        <v>-194867.338151745</v>
      </c>
      <c r="G25" s="53">
        <f>IFERROR(F25*Savings!$C$9*Savings!$C$16/$F$53,0)</f>
        <v>-145671.32211778298</v>
      </c>
      <c r="H25" s="20">
        <f>IFERROR(VLOOKUP(A25,'PAU Performance'!A:C,3,FALSE),0)</f>
        <v>6.6082002097920006E-2</v>
      </c>
      <c r="I25" s="21">
        <f>IFERROR((H25/$H$53*Savings!$C$8*Savings!$C$17),0)</f>
        <v>-2.3770727437853983E-3</v>
      </c>
      <c r="J25" s="88">
        <f t="shared" si="1"/>
        <v>-458976.65152170253</v>
      </c>
      <c r="K25" s="53">
        <f>IFERROR(J25*Savings!$C$9*Savings!$C$17/$J$53,0)</f>
        <v>-460394.26935931196</v>
      </c>
      <c r="L25" s="88">
        <f t="shared" si="2"/>
        <v>-606065.59147709492</v>
      </c>
      <c r="M25" s="70">
        <f t="shared" si="3"/>
        <v>-3.1388568321939077E-3</v>
      </c>
      <c r="N25" s="127">
        <f t="shared" si="4"/>
        <v>5.611431678060933E-4</v>
      </c>
      <c r="O25" s="128">
        <f t="shared" si="5"/>
        <v>108348.224873329</v>
      </c>
      <c r="P25" s="128">
        <f t="shared" si="6"/>
        <v>0</v>
      </c>
      <c r="Q25" s="129">
        <f t="shared" si="7"/>
        <v>0</v>
      </c>
      <c r="R25" s="128">
        <f t="shared" si="8"/>
        <v>606065.59147709492</v>
      </c>
      <c r="S25" s="127">
        <f t="shared" si="9"/>
        <v>3.1388568321939077E-3</v>
      </c>
      <c r="T25" s="120"/>
    </row>
    <row r="26" spans="1:16104" ht="15.75" customHeight="1" x14ac:dyDescent="0.2">
      <c r="A26" s="22">
        <v>210032</v>
      </c>
      <c r="B26" s="22" t="s">
        <v>87</v>
      </c>
      <c r="C26" s="117">
        <f>VLOOKUP(A26,[6]Sheet1!$B$4:$F$57,3,FALSE)</f>
        <v>215555725.76481918</v>
      </c>
      <c r="D26" s="71">
        <f>IFERROR(VLOOKUP($A26,'PAU Performance'!$A:$F,6,FALSE),0)</f>
        <v>16.791113777113527</v>
      </c>
      <c r="E26" s="51">
        <f>IFERROR(D26/$D$53*Savings!$C$8*Savings!$C$16,0)</f>
        <v>-2.1157704356725648E-3</v>
      </c>
      <c r="F26" s="88">
        <f t="shared" si="0"/>
        <v>-456066.43181314738</v>
      </c>
      <c r="G26" s="53">
        <f>IFERROR(F26*Savings!$C$9*Savings!$C$16/$F$53,0)</f>
        <v>-340928.35015802772</v>
      </c>
      <c r="H26" s="20">
        <f>IFERROR(VLOOKUP(A26,'PAU Performance'!A:C,3,FALSE),0)</f>
        <v>5.5806977223619998E-2</v>
      </c>
      <c r="I26" s="21">
        <f>IFERROR((H26/$H$53*Savings!$C$8*Savings!$C$17),0)</f>
        <v>-2.0074640637362754E-3</v>
      </c>
      <c r="J26" s="88">
        <f t="shared" si="1"/>
        <v>-432720.37320546608</v>
      </c>
      <c r="K26" s="53">
        <f>IFERROR(J26*Savings!$C$9*Savings!$C$17/$J$53,0)</f>
        <v>-434056.89461177139</v>
      </c>
      <c r="L26" s="88">
        <f t="shared" si="2"/>
        <v>-774985.24476979906</v>
      </c>
      <c r="M26" s="70">
        <f t="shared" si="3"/>
        <v>-3.5952895336927499E-3</v>
      </c>
      <c r="N26" s="127">
        <f t="shared" si="4"/>
        <v>1.0471046630725111E-4</v>
      </c>
      <c r="O26" s="128">
        <f t="shared" si="5"/>
        <v>22570.940560032159</v>
      </c>
      <c r="P26" s="128">
        <f t="shared" si="6"/>
        <v>0</v>
      </c>
      <c r="Q26" s="129">
        <f t="shared" si="7"/>
        <v>0</v>
      </c>
      <c r="R26" s="128">
        <f t="shared" si="8"/>
        <v>774985.24476979906</v>
      </c>
      <c r="S26" s="127">
        <f t="shared" si="9"/>
        <v>3.5952895336927499E-3</v>
      </c>
      <c r="T26" s="120"/>
    </row>
    <row r="27" spans="1:16104" ht="15.75" customHeight="1" x14ac:dyDescent="0.2">
      <c r="A27" s="22">
        <v>210010</v>
      </c>
      <c r="B27" s="22" t="s">
        <v>73</v>
      </c>
      <c r="C27" s="117">
        <f>VLOOKUP(A27,[6]Sheet1!$B$4:$F$57,3,FALSE)</f>
        <v>17808680.507756036</v>
      </c>
      <c r="D27" s="71" t="str">
        <f>IFERROR(VLOOKUP($A27,'PAU Performance'!$A:$F,6,FALSE),0)</f>
        <v/>
      </c>
      <c r="E27" s="51">
        <f>IFERROR(D27/$D$53*Savings!$C$8*Savings!$C$16,0)</f>
        <v>0</v>
      </c>
      <c r="F27" s="88">
        <f t="shared" si="0"/>
        <v>0</v>
      </c>
      <c r="G27" s="53">
        <f>IFERROR(F27*Savings!$C$9*Savings!$C$16/$F$53,0)</f>
        <v>0</v>
      </c>
      <c r="H27" s="20" t="str">
        <f>IFERROR(VLOOKUP(A27,'PAU Performance'!A:C,3,FALSE),0)</f>
        <v/>
      </c>
      <c r="I27" s="21">
        <f>IFERROR((H27/$H$53*Savings!$C$8*Savings!$C$17),0)</f>
        <v>0</v>
      </c>
      <c r="J27" s="88">
        <f t="shared" si="1"/>
        <v>0</v>
      </c>
      <c r="K27" s="53">
        <f>IFERROR(J27*Savings!$C$9*Savings!$C$17/$J$53,0)</f>
        <v>0</v>
      </c>
      <c r="L27" s="88">
        <f t="shared" si="2"/>
        <v>0</v>
      </c>
      <c r="M27" s="70">
        <f t="shared" si="3"/>
        <v>0</v>
      </c>
      <c r="N27" s="127">
        <f t="shared" si="4"/>
        <v>0</v>
      </c>
      <c r="O27" s="128">
        <f t="shared" si="5"/>
        <v>0</v>
      </c>
      <c r="P27" s="128">
        <f t="shared" si="6"/>
        <v>0</v>
      </c>
      <c r="Q27" s="129">
        <f t="shared" si="7"/>
        <v>0</v>
      </c>
      <c r="R27" s="128">
        <f t="shared" si="8"/>
        <v>0</v>
      </c>
      <c r="S27" s="127">
        <f t="shared" si="9"/>
        <v>0</v>
      </c>
      <c r="T27" s="120"/>
    </row>
    <row r="28" spans="1:16104" ht="15.75" customHeight="1" x14ac:dyDescent="0.2">
      <c r="A28" s="22">
        <v>210013</v>
      </c>
      <c r="B28" s="22" t="s">
        <v>76</v>
      </c>
      <c r="C28" s="117">
        <f>VLOOKUP(A28,[6]Sheet1!$B$4:$F$57,3,FALSE)</f>
        <v>34744569.957992725</v>
      </c>
      <c r="D28" s="71" t="str">
        <f>IFERROR(VLOOKUP($A28,'PAU Performance'!$A:$F,6,FALSE),0)</f>
        <v/>
      </c>
      <c r="E28" s="51">
        <f>IFERROR(D28/$D$53*Savings!$C$8*Savings!$C$16,0)</f>
        <v>0</v>
      </c>
      <c r="F28" s="88">
        <f t="shared" si="0"/>
        <v>0</v>
      </c>
      <c r="G28" s="53">
        <f>IFERROR(F28*Savings!$C$9*Savings!$C$16/$F$53,0)</f>
        <v>0</v>
      </c>
      <c r="H28" s="20" t="str">
        <f>IFERROR(VLOOKUP(A28,'PAU Performance'!A:C,3,FALSE),0)</f>
        <v/>
      </c>
      <c r="I28" s="21">
        <f>IFERROR((H28/$H$53*Savings!$C$8*Savings!$C$17),0)</f>
        <v>0</v>
      </c>
      <c r="J28" s="88">
        <f t="shared" si="1"/>
        <v>0</v>
      </c>
      <c r="K28" s="53">
        <f>IFERROR(J28*Savings!$C$9*Savings!$C$17/$J$53,0)</f>
        <v>0</v>
      </c>
      <c r="L28" s="88">
        <f t="shared" si="2"/>
        <v>0</v>
      </c>
      <c r="M28" s="70">
        <f t="shared" si="3"/>
        <v>0</v>
      </c>
      <c r="N28" s="127">
        <f t="shared" si="4"/>
        <v>0</v>
      </c>
      <c r="O28" s="128">
        <f t="shared" si="5"/>
        <v>0</v>
      </c>
      <c r="P28" s="128">
        <f t="shared" si="6"/>
        <v>0</v>
      </c>
      <c r="Q28" s="129">
        <f t="shared" si="7"/>
        <v>0</v>
      </c>
      <c r="R28" s="128">
        <f t="shared" si="8"/>
        <v>0</v>
      </c>
      <c r="S28" s="127">
        <f t="shared" si="9"/>
        <v>0</v>
      </c>
      <c r="T28" s="120"/>
    </row>
    <row r="29" spans="1:16104" ht="15.75" customHeight="1" x14ac:dyDescent="0.2">
      <c r="A29" s="22">
        <v>210045</v>
      </c>
      <c r="B29" s="22" t="s">
        <v>198</v>
      </c>
      <c r="C29" s="117">
        <f>VLOOKUP(A29,[6]Sheet1!$B$4:$F$57,3,FALSE)</f>
        <v>0</v>
      </c>
      <c r="D29" s="71" t="str">
        <f>IFERROR(VLOOKUP($A29,'PAU Performance'!$A:$F,6,FALSE),0)</f>
        <v/>
      </c>
      <c r="E29" s="51">
        <f>IFERROR(D29/$D$53*Savings!$C$8*Savings!$C$16,0)</f>
        <v>0</v>
      </c>
      <c r="F29" s="88">
        <f t="shared" si="0"/>
        <v>0</v>
      </c>
      <c r="G29" s="53">
        <f>IFERROR(F29*Savings!$C$9*Savings!$C$16/$F$53,0)</f>
        <v>0</v>
      </c>
      <c r="H29" s="20" t="str">
        <f>IFERROR(VLOOKUP(A29,'PAU Performance'!A:C,3,FALSE),0)</f>
        <v/>
      </c>
      <c r="I29" s="21">
        <f>IFERROR((H29/$H$53*Savings!$C$8*Savings!$C$17),0)</f>
        <v>0</v>
      </c>
      <c r="J29" s="88">
        <f t="shared" si="1"/>
        <v>0</v>
      </c>
      <c r="K29" s="53">
        <f>IFERROR(J29*Savings!$C$9*Savings!$C$17/$J$53,0)</f>
        <v>0</v>
      </c>
      <c r="L29" s="88">
        <f t="shared" si="2"/>
        <v>0</v>
      </c>
      <c r="M29" s="70">
        <f t="shared" si="3"/>
        <v>0</v>
      </c>
      <c r="N29" s="127">
        <f t="shared" si="4"/>
        <v>0</v>
      </c>
      <c r="O29" s="128">
        <f t="shared" si="5"/>
        <v>0</v>
      </c>
      <c r="P29" s="128">
        <f t="shared" si="6"/>
        <v>0</v>
      </c>
      <c r="Q29" s="129">
        <f t="shared" si="7"/>
        <v>0</v>
      </c>
      <c r="R29" s="128">
        <f t="shared" si="8"/>
        <v>0</v>
      </c>
      <c r="S29" s="127">
        <f t="shared" si="9"/>
        <v>0</v>
      </c>
      <c r="T29" s="120"/>
    </row>
    <row r="30" spans="1:16104" ht="15.75" customHeight="1" x14ac:dyDescent="0.2">
      <c r="A30" s="22">
        <v>210055</v>
      </c>
      <c r="B30" s="22" t="s">
        <v>168</v>
      </c>
      <c r="C30" s="117">
        <f>VLOOKUP(A30,[6]Sheet1!$B$4:$F$57,3,FALSE)</f>
        <v>45510861.041330181</v>
      </c>
      <c r="D30" s="71" t="str">
        <f>IFERROR(VLOOKUP($A30,'PAU Performance'!$A:$F,6,FALSE),0)</f>
        <v/>
      </c>
      <c r="E30" s="51">
        <f>IFERROR(D30/$D$53*Savings!$C$8*Savings!$C$16,0)</f>
        <v>0</v>
      </c>
      <c r="F30" s="88">
        <f t="shared" si="0"/>
        <v>0</v>
      </c>
      <c r="G30" s="53">
        <f>IFERROR(F30*Savings!$C$9*Savings!$C$16/$F$53,0)</f>
        <v>0</v>
      </c>
      <c r="H30" s="20" t="str">
        <f>IFERROR(VLOOKUP(A30,'PAU Performance'!A:C,3,FALSE),0)</f>
        <v/>
      </c>
      <c r="I30" s="21">
        <f>IFERROR((H30/$H$53*Savings!$C$8*Savings!$C$17),0)</f>
        <v>0</v>
      </c>
      <c r="J30" s="88">
        <f t="shared" si="1"/>
        <v>0</v>
      </c>
      <c r="K30" s="53">
        <f>IFERROR(J30*Savings!$C$9*Savings!$C$17/$J$53,0)</f>
        <v>0</v>
      </c>
      <c r="L30" s="88">
        <f t="shared" si="2"/>
        <v>0</v>
      </c>
      <c r="M30" s="70">
        <f t="shared" si="3"/>
        <v>0</v>
      </c>
      <c r="N30" s="127">
        <f t="shared" si="4"/>
        <v>0</v>
      </c>
      <c r="O30" s="128">
        <f t="shared" si="5"/>
        <v>0</v>
      </c>
      <c r="P30" s="128">
        <f t="shared" si="6"/>
        <v>0</v>
      </c>
      <c r="Q30" s="129">
        <f t="shared" si="7"/>
        <v>0</v>
      </c>
      <c r="R30" s="128">
        <f t="shared" si="8"/>
        <v>0</v>
      </c>
      <c r="S30" s="127">
        <f t="shared" si="9"/>
        <v>0</v>
      </c>
      <c r="T30" s="12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  <c r="AHD30" s="10"/>
      <c r="AHE30" s="10"/>
      <c r="AHF30" s="10"/>
      <c r="AHG30" s="10"/>
      <c r="AHH30" s="10"/>
      <c r="AHI30" s="10"/>
      <c r="AHJ30" s="10"/>
      <c r="AHK30" s="10"/>
      <c r="AHL30" s="10"/>
      <c r="AHM30" s="10"/>
      <c r="AHN30" s="10"/>
      <c r="AHO30" s="10"/>
      <c r="AHP30" s="10"/>
      <c r="AHQ30" s="10"/>
      <c r="AHR30" s="10"/>
      <c r="AHS30" s="10"/>
      <c r="AHT30" s="10"/>
      <c r="AHU30" s="10"/>
      <c r="AHV30" s="10"/>
      <c r="AHW30" s="10"/>
      <c r="AHX30" s="10"/>
      <c r="AHY30" s="10"/>
      <c r="AHZ30" s="10"/>
      <c r="AIA30" s="10"/>
      <c r="AIB30" s="10"/>
      <c r="AIC30" s="10"/>
      <c r="AID30" s="10"/>
      <c r="AIE30" s="10"/>
      <c r="AIF30" s="10"/>
      <c r="AIG30" s="10"/>
      <c r="AIH30" s="10"/>
      <c r="AII30" s="10"/>
      <c r="AIJ30" s="10"/>
      <c r="AIK30" s="10"/>
      <c r="AIL30" s="10"/>
      <c r="AIM30" s="10"/>
      <c r="AIN30" s="10"/>
      <c r="AIO30" s="10"/>
      <c r="AIP30" s="10"/>
      <c r="AIQ30" s="10"/>
      <c r="AIR30" s="10"/>
      <c r="AIS30" s="10"/>
      <c r="AIT30" s="10"/>
      <c r="AIU30" s="10"/>
      <c r="AIV30" s="10"/>
      <c r="AIW30" s="10"/>
      <c r="AIX30" s="10"/>
      <c r="AIY30" s="10"/>
      <c r="AIZ30" s="10"/>
      <c r="AJA30" s="10"/>
      <c r="AJB30" s="10"/>
      <c r="AJC30" s="10"/>
      <c r="AJD30" s="10"/>
      <c r="AJE30" s="10"/>
      <c r="AJF30" s="10"/>
      <c r="AJG30" s="10"/>
      <c r="AJH30" s="10"/>
      <c r="AJI30" s="10"/>
      <c r="AJJ30" s="10"/>
      <c r="AJK30" s="10"/>
      <c r="AJL30" s="10"/>
      <c r="AJM30" s="10"/>
      <c r="AJN30" s="10"/>
      <c r="AJO30" s="10"/>
      <c r="AJP30" s="10"/>
      <c r="AJQ30" s="10"/>
      <c r="AJR30" s="10"/>
      <c r="AJS30" s="10"/>
      <c r="AJT30" s="10"/>
      <c r="AJU30" s="10"/>
      <c r="AJV30" s="10"/>
      <c r="AJW30" s="10"/>
      <c r="AJX30" s="10"/>
      <c r="AJY30" s="10"/>
      <c r="AJZ30" s="10"/>
      <c r="AKA30" s="10"/>
      <c r="AKB30" s="10"/>
      <c r="AKC30" s="10"/>
      <c r="AKD30" s="10"/>
      <c r="AKE30" s="10"/>
      <c r="AKF30" s="10"/>
      <c r="AKG30" s="10"/>
      <c r="AKH30" s="10"/>
      <c r="AKI30" s="10"/>
      <c r="AKJ30" s="10"/>
      <c r="AKK30" s="10"/>
      <c r="AKL30" s="10"/>
      <c r="AKM30" s="10"/>
      <c r="AKN30" s="10"/>
      <c r="AKO30" s="10"/>
      <c r="AKP30" s="10"/>
      <c r="AKQ30" s="10"/>
      <c r="AKR30" s="10"/>
      <c r="AKS30" s="10"/>
      <c r="AKT30" s="10"/>
      <c r="AKU30" s="10"/>
      <c r="AKV30" s="10"/>
      <c r="AKW30" s="10"/>
      <c r="AKX30" s="10"/>
      <c r="AKY30" s="10"/>
      <c r="AKZ30" s="10"/>
      <c r="ALA30" s="10"/>
      <c r="ALB30" s="10"/>
      <c r="ALC30" s="10"/>
      <c r="ALD30" s="10"/>
      <c r="ALE30" s="10"/>
      <c r="ALF30" s="10"/>
      <c r="ALG30" s="10"/>
      <c r="ALH30" s="10"/>
      <c r="ALI30" s="10"/>
      <c r="ALJ30" s="10"/>
      <c r="ALK30" s="10"/>
      <c r="ALL30" s="10"/>
      <c r="ALM30" s="10"/>
      <c r="ALN30" s="10"/>
      <c r="ALO30" s="10"/>
      <c r="ALP30" s="10"/>
      <c r="ALQ30" s="10"/>
      <c r="ALR30" s="10"/>
      <c r="ALS30" s="10"/>
      <c r="ALT30" s="10"/>
      <c r="ALU30" s="10"/>
      <c r="ALV30" s="10"/>
      <c r="ALW30" s="10"/>
      <c r="ALX30" s="10"/>
      <c r="ALY30" s="10"/>
      <c r="ALZ30" s="10"/>
      <c r="AMA30" s="10"/>
      <c r="AMB30" s="10"/>
      <c r="AMC30" s="10"/>
      <c r="AMD30" s="10"/>
      <c r="AME30" s="10"/>
      <c r="AMF30" s="10"/>
      <c r="AMG30" s="10"/>
      <c r="AMH30" s="10"/>
      <c r="AMI30" s="10"/>
      <c r="AMJ30" s="10"/>
      <c r="AMK30" s="10"/>
      <c r="AML30" s="10"/>
      <c r="AMM30" s="10"/>
      <c r="AMN30" s="10"/>
      <c r="AMO30" s="10"/>
      <c r="AMP30" s="10"/>
      <c r="AMQ30" s="10"/>
      <c r="AMR30" s="10"/>
      <c r="AMS30" s="10"/>
      <c r="AMT30" s="10"/>
      <c r="AMU30" s="10"/>
      <c r="AMV30" s="10"/>
      <c r="AMW30" s="10"/>
      <c r="AMX30" s="10"/>
      <c r="AMY30" s="10"/>
      <c r="AMZ30" s="10"/>
      <c r="ANA30" s="10"/>
      <c r="ANB30" s="10"/>
      <c r="ANC30" s="10"/>
      <c r="AND30" s="10"/>
      <c r="ANE30" s="10"/>
      <c r="ANF30" s="10"/>
      <c r="ANG30" s="10"/>
      <c r="ANH30" s="10"/>
      <c r="ANI30" s="10"/>
      <c r="ANJ30" s="10"/>
      <c r="ANK30" s="10"/>
      <c r="ANL30" s="10"/>
      <c r="ANM30" s="10"/>
      <c r="ANN30" s="10"/>
      <c r="ANO30" s="10"/>
      <c r="ANP30" s="10"/>
      <c r="ANQ30" s="10"/>
      <c r="ANR30" s="10"/>
      <c r="ANS30" s="10"/>
      <c r="ANT30" s="10"/>
      <c r="ANU30" s="10"/>
      <c r="ANV30" s="10"/>
      <c r="ANW30" s="10"/>
      <c r="ANX30" s="10"/>
      <c r="ANY30" s="10"/>
      <c r="ANZ30" s="10"/>
      <c r="AOA30" s="10"/>
      <c r="AOB30" s="10"/>
      <c r="AOC30" s="10"/>
      <c r="AOD30" s="10"/>
      <c r="AOE30" s="10"/>
      <c r="AOF30" s="10"/>
      <c r="AOG30" s="10"/>
      <c r="AOH30" s="10"/>
      <c r="AOI30" s="10"/>
      <c r="AOJ30" s="10"/>
      <c r="AOK30" s="10"/>
      <c r="AOL30" s="10"/>
      <c r="AOM30" s="10"/>
      <c r="AON30" s="10"/>
      <c r="AOO30" s="10"/>
      <c r="AOP30" s="10"/>
      <c r="AOQ30" s="10"/>
      <c r="AOR30" s="10"/>
      <c r="AOS30" s="10"/>
      <c r="AOT30" s="10"/>
      <c r="AOU30" s="10"/>
      <c r="AOV30" s="10"/>
      <c r="AOW30" s="10"/>
      <c r="AOX30" s="10"/>
      <c r="AOY30" s="10"/>
      <c r="AOZ30" s="10"/>
      <c r="APA30" s="10"/>
      <c r="APB30" s="10"/>
      <c r="APC30" s="10"/>
      <c r="APD30" s="10"/>
      <c r="APE30" s="10"/>
      <c r="APF30" s="10"/>
      <c r="APG30" s="10"/>
      <c r="APH30" s="10"/>
      <c r="API30" s="10"/>
      <c r="APJ30" s="10"/>
      <c r="APK30" s="10"/>
      <c r="APL30" s="10"/>
      <c r="APM30" s="10"/>
      <c r="APN30" s="10"/>
      <c r="APO30" s="10"/>
      <c r="APP30" s="10"/>
      <c r="APQ30" s="10"/>
      <c r="APR30" s="10"/>
      <c r="APS30" s="10"/>
      <c r="APT30" s="10"/>
      <c r="APU30" s="10"/>
      <c r="APV30" s="10"/>
      <c r="APW30" s="10"/>
      <c r="APX30" s="10"/>
      <c r="APY30" s="10"/>
      <c r="APZ30" s="10"/>
      <c r="AQA30" s="10"/>
      <c r="AQB30" s="10"/>
      <c r="AQC30" s="10"/>
      <c r="AQD30" s="10"/>
      <c r="AQE30" s="10"/>
      <c r="AQF30" s="10"/>
      <c r="AQG30" s="10"/>
      <c r="AQH30" s="10"/>
      <c r="AQI30" s="10"/>
      <c r="AQJ30" s="10"/>
      <c r="AQK30" s="10"/>
      <c r="AQL30" s="10"/>
      <c r="AQM30" s="10"/>
      <c r="AQN30" s="10"/>
      <c r="AQO30" s="10"/>
      <c r="AQP30" s="10"/>
      <c r="AQQ30" s="10"/>
      <c r="AQR30" s="10"/>
      <c r="AQS30" s="10"/>
      <c r="AQT30" s="10"/>
      <c r="AQU30" s="10"/>
      <c r="AQV30" s="10"/>
      <c r="AQW30" s="10"/>
      <c r="AQX30" s="10"/>
      <c r="AQY30" s="10"/>
      <c r="AQZ30" s="10"/>
      <c r="ARA30" s="10"/>
      <c r="ARB30" s="10"/>
      <c r="ARC30" s="10"/>
      <c r="ARD30" s="10"/>
      <c r="ARE30" s="10"/>
      <c r="ARF30" s="10"/>
      <c r="ARG30" s="10"/>
      <c r="ARH30" s="10"/>
      <c r="ARI30" s="10"/>
      <c r="ARJ30" s="10"/>
      <c r="ARK30" s="10"/>
      <c r="ARL30" s="10"/>
      <c r="ARM30" s="10"/>
      <c r="ARN30" s="10"/>
      <c r="ARO30" s="10"/>
      <c r="ARP30" s="10"/>
      <c r="ARQ30" s="10"/>
      <c r="ARR30" s="10"/>
      <c r="ARS30" s="10"/>
      <c r="ART30" s="10"/>
      <c r="ARU30" s="10"/>
      <c r="ARV30" s="10"/>
      <c r="ARW30" s="10"/>
      <c r="ARX30" s="10"/>
      <c r="ARY30" s="10"/>
      <c r="ARZ30" s="10"/>
      <c r="ASA30" s="10"/>
      <c r="ASB30" s="10"/>
      <c r="ASC30" s="10"/>
      <c r="ASD30" s="10"/>
      <c r="ASE30" s="10"/>
      <c r="ASF30" s="10"/>
      <c r="ASG30" s="10"/>
      <c r="ASH30" s="10"/>
      <c r="ASI30" s="10"/>
      <c r="ASJ30" s="10"/>
      <c r="ASK30" s="10"/>
      <c r="ASL30" s="10"/>
      <c r="ASM30" s="10"/>
      <c r="ASN30" s="10"/>
      <c r="ASO30" s="10"/>
      <c r="ASP30" s="10"/>
      <c r="ASQ30" s="10"/>
      <c r="ASR30" s="10"/>
      <c r="ASS30" s="10"/>
      <c r="AST30" s="10"/>
      <c r="ASU30" s="10"/>
      <c r="ASV30" s="10"/>
      <c r="ASW30" s="10"/>
      <c r="ASX30" s="10"/>
      <c r="ASY30" s="10"/>
      <c r="ASZ30" s="10"/>
      <c r="ATA30" s="10"/>
      <c r="ATB30" s="10"/>
      <c r="ATC30" s="10"/>
      <c r="ATD30" s="10"/>
      <c r="ATE30" s="10"/>
      <c r="ATF30" s="10"/>
      <c r="ATG30" s="10"/>
      <c r="ATH30" s="10"/>
      <c r="ATI30" s="10"/>
      <c r="ATJ30" s="10"/>
      <c r="ATK30" s="10"/>
      <c r="ATL30" s="10"/>
      <c r="ATM30" s="10"/>
      <c r="ATN30" s="10"/>
      <c r="ATO30" s="10"/>
      <c r="ATP30" s="10"/>
      <c r="ATQ30" s="10"/>
      <c r="ATR30" s="10"/>
      <c r="ATS30" s="10"/>
      <c r="ATT30" s="10"/>
      <c r="ATU30" s="10"/>
      <c r="ATV30" s="10"/>
      <c r="ATW30" s="10"/>
      <c r="ATX30" s="10"/>
      <c r="ATY30" s="10"/>
      <c r="ATZ30" s="10"/>
      <c r="AUA30" s="10"/>
      <c r="AUB30" s="10"/>
      <c r="AUC30" s="10"/>
      <c r="AUD30" s="10"/>
      <c r="AUE30" s="10"/>
      <c r="AUF30" s="10"/>
      <c r="AUG30" s="10"/>
      <c r="AUH30" s="10"/>
      <c r="AUI30" s="10"/>
      <c r="AUJ30" s="10"/>
      <c r="AUK30" s="10"/>
      <c r="AUL30" s="10"/>
      <c r="AUM30" s="10"/>
      <c r="AUN30" s="10"/>
      <c r="AUO30" s="10"/>
      <c r="AUP30" s="10"/>
      <c r="AUQ30" s="10"/>
      <c r="AUR30" s="10"/>
      <c r="AUS30" s="10"/>
      <c r="AUT30" s="10"/>
      <c r="AUU30" s="10"/>
      <c r="AUV30" s="10"/>
      <c r="AUW30" s="10"/>
      <c r="AUX30" s="10"/>
      <c r="AUY30" s="10"/>
      <c r="AUZ30" s="10"/>
      <c r="AVA30" s="10"/>
      <c r="AVB30" s="10"/>
      <c r="AVC30" s="10"/>
      <c r="AVD30" s="10"/>
      <c r="AVE30" s="10"/>
      <c r="AVF30" s="10"/>
      <c r="AVG30" s="10"/>
      <c r="AVH30" s="10"/>
      <c r="AVI30" s="10"/>
      <c r="AVJ30" s="10"/>
      <c r="AVK30" s="10"/>
      <c r="AVL30" s="10"/>
      <c r="AVM30" s="10"/>
      <c r="AVN30" s="10"/>
      <c r="AVO30" s="10"/>
      <c r="AVP30" s="10"/>
      <c r="AVQ30" s="10"/>
      <c r="AVR30" s="10"/>
      <c r="AVS30" s="10"/>
      <c r="AVT30" s="10"/>
      <c r="AVU30" s="10"/>
      <c r="AVV30" s="10"/>
      <c r="AVW30" s="10"/>
      <c r="AVX30" s="10"/>
      <c r="AVY30" s="10"/>
      <c r="AVZ30" s="10"/>
      <c r="AWA30" s="10"/>
      <c r="AWB30" s="10"/>
      <c r="AWC30" s="10"/>
      <c r="AWD30" s="10"/>
      <c r="AWE30" s="10"/>
      <c r="AWF30" s="10"/>
      <c r="AWG30" s="10"/>
      <c r="AWH30" s="10"/>
      <c r="AWI30" s="10"/>
      <c r="AWJ30" s="10"/>
      <c r="AWK30" s="10"/>
      <c r="AWL30" s="10"/>
      <c r="AWM30" s="10"/>
      <c r="AWN30" s="10"/>
      <c r="AWO30" s="10"/>
      <c r="AWP30" s="10"/>
      <c r="AWQ30" s="10"/>
      <c r="AWR30" s="10"/>
      <c r="AWS30" s="10"/>
      <c r="AWT30" s="10"/>
      <c r="AWU30" s="10"/>
      <c r="AWV30" s="10"/>
      <c r="AWW30" s="10"/>
      <c r="AWX30" s="10"/>
      <c r="AWY30" s="10"/>
      <c r="AWZ30" s="10"/>
      <c r="AXA30" s="10"/>
      <c r="AXB30" s="10"/>
      <c r="AXC30" s="10"/>
      <c r="AXD30" s="10"/>
      <c r="AXE30" s="10"/>
      <c r="AXF30" s="10"/>
      <c r="AXG30" s="10"/>
      <c r="AXH30" s="10"/>
      <c r="AXI30" s="10"/>
      <c r="AXJ30" s="10"/>
      <c r="AXK30" s="10"/>
      <c r="AXL30" s="10"/>
      <c r="AXM30" s="10"/>
      <c r="AXN30" s="10"/>
      <c r="AXO30" s="10"/>
      <c r="AXP30" s="10"/>
      <c r="AXQ30" s="10"/>
      <c r="AXR30" s="10"/>
      <c r="AXS30" s="10"/>
      <c r="AXT30" s="10"/>
      <c r="AXU30" s="10"/>
      <c r="AXV30" s="10"/>
      <c r="AXW30" s="10"/>
      <c r="AXX30" s="10"/>
      <c r="AXY30" s="10"/>
      <c r="AXZ30" s="10"/>
      <c r="AYA30" s="10"/>
      <c r="AYB30" s="10"/>
      <c r="AYC30" s="10"/>
      <c r="AYD30" s="10"/>
      <c r="AYE30" s="10"/>
      <c r="AYF30" s="10"/>
      <c r="AYG30" s="10"/>
      <c r="AYH30" s="10"/>
      <c r="AYI30" s="10"/>
      <c r="AYJ30" s="10"/>
      <c r="AYK30" s="10"/>
      <c r="AYL30" s="10"/>
      <c r="AYM30" s="10"/>
      <c r="AYN30" s="10"/>
      <c r="AYO30" s="10"/>
      <c r="AYP30" s="10"/>
      <c r="AYQ30" s="10"/>
      <c r="AYR30" s="10"/>
      <c r="AYS30" s="10"/>
      <c r="AYT30" s="10"/>
      <c r="AYU30" s="10"/>
      <c r="AYV30" s="10"/>
      <c r="AYW30" s="10"/>
      <c r="AYX30" s="10"/>
      <c r="AYY30" s="10"/>
      <c r="AYZ30" s="10"/>
      <c r="AZA30" s="10"/>
      <c r="AZB30" s="10"/>
      <c r="AZC30" s="10"/>
      <c r="AZD30" s="10"/>
      <c r="AZE30" s="10"/>
      <c r="AZF30" s="10"/>
      <c r="AZG30" s="10"/>
      <c r="AZH30" s="10"/>
      <c r="AZI30" s="10"/>
      <c r="AZJ30" s="10"/>
      <c r="AZK30" s="10"/>
      <c r="AZL30" s="10"/>
      <c r="AZM30" s="10"/>
      <c r="AZN30" s="10"/>
      <c r="AZO30" s="10"/>
      <c r="AZP30" s="10"/>
      <c r="AZQ30" s="10"/>
      <c r="AZR30" s="10"/>
      <c r="AZS30" s="10"/>
      <c r="AZT30" s="10"/>
      <c r="AZU30" s="10"/>
      <c r="AZV30" s="10"/>
      <c r="AZW30" s="10"/>
      <c r="AZX30" s="10"/>
      <c r="AZY30" s="10"/>
      <c r="AZZ30" s="10"/>
      <c r="BAA30" s="10"/>
      <c r="BAB30" s="10"/>
      <c r="BAC30" s="10"/>
      <c r="BAD30" s="10"/>
      <c r="BAE30" s="10"/>
      <c r="BAF30" s="10"/>
      <c r="BAG30" s="10"/>
      <c r="BAH30" s="10"/>
      <c r="BAI30" s="10"/>
      <c r="BAJ30" s="10"/>
      <c r="BAK30" s="10"/>
      <c r="BAL30" s="10"/>
      <c r="BAM30" s="10"/>
      <c r="BAN30" s="10"/>
      <c r="BAO30" s="10"/>
      <c r="BAP30" s="10"/>
      <c r="BAQ30" s="10"/>
      <c r="BAR30" s="10"/>
      <c r="BAS30" s="10"/>
      <c r="BAT30" s="10"/>
      <c r="BAU30" s="10"/>
      <c r="BAV30" s="10"/>
      <c r="BAW30" s="10"/>
      <c r="BAX30" s="10"/>
      <c r="BAY30" s="10"/>
      <c r="BAZ30" s="10"/>
      <c r="BBA30" s="10"/>
      <c r="BBB30" s="10"/>
      <c r="BBC30" s="10"/>
      <c r="BBD30" s="10"/>
      <c r="BBE30" s="10"/>
      <c r="BBF30" s="10"/>
      <c r="BBG30" s="10"/>
      <c r="BBH30" s="10"/>
      <c r="BBI30" s="10"/>
      <c r="BBJ30" s="10"/>
      <c r="BBK30" s="10"/>
      <c r="BBL30" s="10"/>
      <c r="BBM30" s="10"/>
      <c r="BBN30" s="10"/>
      <c r="BBO30" s="10"/>
      <c r="BBP30" s="10"/>
      <c r="BBQ30" s="10"/>
      <c r="BBR30" s="10"/>
      <c r="BBS30" s="10"/>
      <c r="BBT30" s="10"/>
      <c r="BBU30" s="10"/>
      <c r="BBV30" s="10"/>
      <c r="BBW30" s="10"/>
      <c r="BBX30" s="10"/>
      <c r="BBY30" s="10"/>
      <c r="BBZ30" s="10"/>
      <c r="BCA30" s="10"/>
      <c r="BCB30" s="10"/>
      <c r="BCC30" s="10"/>
      <c r="BCD30" s="10"/>
      <c r="BCE30" s="10"/>
      <c r="BCF30" s="10"/>
      <c r="BCG30" s="10"/>
      <c r="BCH30" s="10"/>
      <c r="BCI30" s="10"/>
      <c r="BCJ30" s="10"/>
      <c r="BCK30" s="10"/>
      <c r="BCL30" s="10"/>
      <c r="BCM30" s="10"/>
      <c r="BCN30" s="10"/>
      <c r="BCO30" s="10"/>
      <c r="BCP30" s="10"/>
      <c r="BCQ30" s="10"/>
      <c r="BCR30" s="10"/>
      <c r="BCS30" s="10"/>
      <c r="BCT30" s="10"/>
      <c r="BCU30" s="10"/>
      <c r="BCV30" s="10"/>
      <c r="BCW30" s="10"/>
      <c r="BCX30" s="10"/>
      <c r="BCY30" s="10"/>
      <c r="BCZ30" s="10"/>
      <c r="BDA30" s="10"/>
      <c r="BDB30" s="10"/>
      <c r="BDC30" s="10"/>
      <c r="BDD30" s="10"/>
      <c r="BDE30" s="10"/>
      <c r="BDF30" s="10"/>
      <c r="BDG30" s="10"/>
      <c r="BDH30" s="10"/>
      <c r="BDI30" s="10"/>
      <c r="BDJ30" s="10"/>
      <c r="BDK30" s="10"/>
      <c r="BDL30" s="10"/>
      <c r="BDM30" s="10"/>
      <c r="BDN30" s="10"/>
      <c r="BDO30" s="10"/>
      <c r="BDP30" s="10"/>
      <c r="BDQ30" s="10"/>
      <c r="BDR30" s="10"/>
      <c r="BDS30" s="10"/>
      <c r="BDT30" s="10"/>
      <c r="BDU30" s="10"/>
      <c r="BDV30" s="10"/>
      <c r="BDW30" s="10"/>
      <c r="BDX30" s="10"/>
      <c r="BDY30" s="10"/>
      <c r="BDZ30" s="10"/>
      <c r="BEA30" s="10"/>
      <c r="BEB30" s="10"/>
      <c r="BEC30" s="10"/>
      <c r="BED30" s="10"/>
      <c r="BEE30" s="10"/>
      <c r="BEF30" s="10"/>
      <c r="BEG30" s="10"/>
      <c r="BEH30" s="10"/>
      <c r="BEI30" s="10"/>
      <c r="BEJ30" s="10"/>
      <c r="BEK30" s="10"/>
      <c r="BEL30" s="10"/>
      <c r="BEM30" s="10"/>
      <c r="BEN30" s="10"/>
      <c r="BEO30" s="10"/>
      <c r="BEP30" s="10"/>
      <c r="BEQ30" s="10"/>
      <c r="BER30" s="10"/>
      <c r="BES30" s="10"/>
      <c r="BET30" s="10"/>
      <c r="BEU30" s="10"/>
      <c r="BEV30" s="10"/>
      <c r="BEW30" s="10"/>
      <c r="BEX30" s="10"/>
      <c r="BEY30" s="10"/>
      <c r="BEZ30" s="10"/>
      <c r="BFA30" s="10"/>
      <c r="BFB30" s="10"/>
      <c r="BFC30" s="10"/>
      <c r="BFD30" s="10"/>
      <c r="BFE30" s="10"/>
      <c r="BFF30" s="10"/>
      <c r="BFG30" s="10"/>
      <c r="BFH30" s="10"/>
      <c r="BFI30" s="10"/>
      <c r="BFJ30" s="10"/>
      <c r="BFK30" s="10"/>
      <c r="BFL30" s="10"/>
      <c r="BFM30" s="10"/>
      <c r="BFN30" s="10"/>
      <c r="BFO30" s="10"/>
      <c r="BFP30" s="10"/>
      <c r="BFQ30" s="10"/>
      <c r="BFR30" s="10"/>
      <c r="BFS30" s="10"/>
      <c r="BFT30" s="10"/>
      <c r="BFU30" s="10"/>
      <c r="BFV30" s="10"/>
      <c r="BFW30" s="10"/>
      <c r="BFX30" s="10"/>
      <c r="BFY30" s="10"/>
      <c r="BFZ30" s="10"/>
      <c r="BGA30" s="10"/>
      <c r="BGB30" s="10"/>
      <c r="BGC30" s="10"/>
      <c r="BGD30" s="10"/>
      <c r="BGE30" s="10"/>
      <c r="BGF30" s="10"/>
      <c r="BGG30" s="10"/>
      <c r="BGH30" s="10"/>
      <c r="BGI30" s="10"/>
      <c r="BGJ30" s="10"/>
      <c r="BGK30" s="10"/>
      <c r="BGL30" s="10"/>
      <c r="BGM30" s="10"/>
      <c r="BGN30" s="10"/>
      <c r="BGO30" s="10"/>
      <c r="BGP30" s="10"/>
      <c r="BGQ30" s="10"/>
      <c r="BGR30" s="10"/>
      <c r="BGS30" s="10"/>
      <c r="BGT30" s="10"/>
      <c r="BGU30" s="10"/>
      <c r="BGV30" s="10"/>
      <c r="BGW30" s="10"/>
      <c r="BGX30" s="10"/>
      <c r="BGY30" s="10"/>
      <c r="BGZ30" s="10"/>
      <c r="BHA30" s="10"/>
      <c r="BHB30" s="10"/>
      <c r="BHC30" s="10"/>
      <c r="BHD30" s="10"/>
      <c r="BHE30" s="10"/>
      <c r="BHF30" s="10"/>
      <c r="BHG30" s="10"/>
      <c r="BHH30" s="10"/>
      <c r="BHI30" s="10"/>
      <c r="BHJ30" s="10"/>
      <c r="BHK30" s="10"/>
      <c r="BHL30" s="10"/>
      <c r="BHM30" s="10"/>
      <c r="BHN30" s="10"/>
      <c r="BHO30" s="10"/>
      <c r="BHP30" s="10"/>
      <c r="BHQ30" s="10"/>
      <c r="BHR30" s="10"/>
      <c r="BHS30" s="10"/>
      <c r="BHT30" s="10"/>
      <c r="BHU30" s="10"/>
      <c r="BHV30" s="10"/>
      <c r="BHW30" s="10"/>
      <c r="BHX30" s="10"/>
      <c r="BHY30" s="10"/>
      <c r="BHZ30" s="10"/>
      <c r="BIA30" s="10"/>
      <c r="BIB30" s="10"/>
      <c r="BIC30" s="10"/>
      <c r="BID30" s="10"/>
      <c r="BIE30" s="10"/>
      <c r="BIF30" s="10"/>
      <c r="BIG30" s="10"/>
      <c r="BIH30" s="10"/>
      <c r="BII30" s="10"/>
      <c r="BIJ30" s="10"/>
      <c r="BIK30" s="10"/>
      <c r="BIL30" s="10"/>
      <c r="BIM30" s="10"/>
      <c r="BIN30" s="10"/>
      <c r="BIO30" s="10"/>
      <c r="BIP30" s="10"/>
      <c r="BIQ30" s="10"/>
      <c r="BIR30" s="10"/>
      <c r="BIS30" s="10"/>
      <c r="BIT30" s="10"/>
      <c r="BIU30" s="10"/>
      <c r="BIV30" s="10"/>
      <c r="BIW30" s="10"/>
      <c r="BIX30" s="10"/>
      <c r="BIY30" s="10"/>
      <c r="BIZ30" s="10"/>
      <c r="BJA30" s="10"/>
      <c r="BJB30" s="10"/>
      <c r="BJC30" s="10"/>
      <c r="BJD30" s="10"/>
      <c r="BJE30" s="10"/>
      <c r="BJF30" s="10"/>
      <c r="BJG30" s="10"/>
      <c r="BJH30" s="10"/>
      <c r="BJI30" s="10"/>
      <c r="BJJ30" s="10"/>
      <c r="BJK30" s="10"/>
      <c r="BJL30" s="10"/>
      <c r="BJM30" s="10"/>
      <c r="BJN30" s="10"/>
      <c r="BJO30" s="10"/>
      <c r="BJP30" s="10"/>
      <c r="BJQ30" s="10"/>
      <c r="BJR30" s="10"/>
      <c r="BJS30" s="10"/>
      <c r="BJT30" s="10"/>
      <c r="BJU30" s="10"/>
      <c r="BJV30" s="10"/>
      <c r="BJW30" s="10"/>
      <c r="BJX30" s="10"/>
      <c r="BJY30" s="10"/>
      <c r="BJZ30" s="10"/>
      <c r="BKA30" s="10"/>
      <c r="BKB30" s="10"/>
      <c r="BKC30" s="10"/>
      <c r="BKD30" s="10"/>
      <c r="BKE30" s="10"/>
      <c r="BKF30" s="10"/>
      <c r="BKG30" s="10"/>
      <c r="BKH30" s="10"/>
      <c r="BKI30" s="10"/>
      <c r="BKJ30" s="10"/>
      <c r="BKK30" s="10"/>
      <c r="BKL30" s="10"/>
      <c r="BKM30" s="10"/>
      <c r="BKN30" s="10"/>
      <c r="BKO30" s="10"/>
      <c r="BKP30" s="10"/>
      <c r="BKQ30" s="10"/>
      <c r="BKR30" s="10"/>
      <c r="BKS30" s="10"/>
      <c r="BKT30" s="10"/>
      <c r="BKU30" s="10"/>
      <c r="BKV30" s="10"/>
      <c r="BKW30" s="10"/>
      <c r="BKX30" s="10"/>
      <c r="BKY30" s="10"/>
      <c r="BKZ30" s="10"/>
      <c r="BLA30" s="10"/>
      <c r="BLB30" s="10"/>
      <c r="BLC30" s="10"/>
      <c r="BLD30" s="10"/>
      <c r="BLE30" s="10"/>
      <c r="BLF30" s="10"/>
      <c r="BLG30" s="10"/>
      <c r="BLH30" s="10"/>
      <c r="BLI30" s="10"/>
      <c r="BLJ30" s="10"/>
      <c r="BLK30" s="10"/>
      <c r="BLL30" s="10"/>
      <c r="BLM30" s="10"/>
      <c r="BLN30" s="10"/>
      <c r="BLO30" s="10"/>
      <c r="BLP30" s="10"/>
      <c r="BLQ30" s="10"/>
      <c r="BLR30" s="10"/>
      <c r="BLS30" s="10"/>
      <c r="BLT30" s="10"/>
      <c r="BLU30" s="10"/>
      <c r="BLV30" s="10"/>
      <c r="BLW30" s="10"/>
      <c r="BLX30" s="10"/>
      <c r="BLY30" s="10"/>
      <c r="BLZ30" s="10"/>
      <c r="BMA30" s="10"/>
      <c r="BMB30" s="10"/>
      <c r="BMC30" s="10"/>
      <c r="BMD30" s="10"/>
      <c r="BME30" s="10"/>
      <c r="BMF30" s="10"/>
      <c r="BMG30" s="10"/>
      <c r="BMH30" s="10"/>
      <c r="BMI30" s="10"/>
      <c r="BMJ30" s="10"/>
      <c r="BMK30" s="10"/>
      <c r="BML30" s="10"/>
      <c r="BMM30" s="10"/>
      <c r="BMN30" s="10"/>
      <c r="BMO30" s="10"/>
      <c r="BMP30" s="10"/>
      <c r="BMQ30" s="10"/>
      <c r="BMR30" s="10"/>
      <c r="BMS30" s="10"/>
      <c r="BMT30" s="10"/>
      <c r="BMU30" s="10"/>
      <c r="BMV30" s="10"/>
      <c r="BMW30" s="10"/>
      <c r="BMX30" s="10"/>
      <c r="BMY30" s="10"/>
      <c r="BMZ30" s="10"/>
      <c r="BNA30" s="10"/>
      <c r="BNB30" s="10"/>
      <c r="BNC30" s="10"/>
      <c r="BND30" s="10"/>
      <c r="BNE30" s="10"/>
      <c r="BNF30" s="10"/>
      <c r="BNG30" s="10"/>
      <c r="BNH30" s="10"/>
      <c r="BNI30" s="10"/>
      <c r="BNJ30" s="10"/>
      <c r="BNK30" s="10"/>
      <c r="BNL30" s="10"/>
      <c r="BNM30" s="10"/>
      <c r="BNN30" s="10"/>
      <c r="BNO30" s="10"/>
      <c r="BNP30" s="10"/>
      <c r="BNQ30" s="10"/>
      <c r="BNR30" s="10"/>
      <c r="BNS30" s="10"/>
      <c r="BNT30" s="10"/>
      <c r="BNU30" s="10"/>
      <c r="BNV30" s="10"/>
      <c r="BNW30" s="10"/>
      <c r="BNX30" s="10"/>
      <c r="BNY30" s="10"/>
      <c r="BNZ30" s="10"/>
      <c r="BOA30" s="10"/>
      <c r="BOB30" s="10"/>
      <c r="BOC30" s="10"/>
      <c r="BOD30" s="10"/>
      <c r="BOE30" s="10"/>
      <c r="BOF30" s="10"/>
      <c r="BOG30" s="10"/>
      <c r="BOH30" s="10"/>
      <c r="BOI30" s="10"/>
      <c r="BOJ30" s="10"/>
      <c r="BOK30" s="10"/>
      <c r="BOL30" s="10"/>
      <c r="BOM30" s="10"/>
      <c r="BON30" s="10"/>
      <c r="BOO30" s="10"/>
      <c r="BOP30" s="10"/>
      <c r="BOQ30" s="10"/>
      <c r="BOR30" s="10"/>
      <c r="BOS30" s="10"/>
      <c r="BOT30" s="10"/>
      <c r="BOU30" s="10"/>
      <c r="BOV30" s="10"/>
      <c r="BOW30" s="10"/>
      <c r="BOX30" s="10"/>
      <c r="BOY30" s="10"/>
      <c r="BOZ30" s="10"/>
      <c r="BPA30" s="10"/>
      <c r="BPB30" s="10"/>
      <c r="BPC30" s="10"/>
      <c r="BPD30" s="10"/>
      <c r="BPE30" s="10"/>
      <c r="BPF30" s="10"/>
      <c r="BPG30" s="10"/>
      <c r="BPH30" s="10"/>
      <c r="BPI30" s="10"/>
      <c r="BPJ30" s="10"/>
      <c r="BPK30" s="10"/>
      <c r="BPL30" s="10"/>
      <c r="BPM30" s="10"/>
      <c r="BPN30" s="10"/>
      <c r="BPO30" s="10"/>
      <c r="BPP30" s="10"/>
      <c r="BPQ30" s="10"/>
      <c r="BPR30" s="10"/>
      <c r="BPS30" s="10"/>
      <c r="BPT30" s="10"/>
      <c r="BPU30" s="10"/>
      <c r="BPV30" s="10"/>
      <c r="BPW30" s="10"/>
      <c r="BPX30" s="10"/>
      <c r="BPY30" s="10"/>
      <c r="BPZ30" s="10"/>
      <c r="BQA30" s="10"/>
      <c r="BQB30" s="10"/>
      <c r="BQC30" s="10"/>
      <c r="BQD30" s="10"/>
      <c r="BQE30" s="10"/>
      <c r="BQF30" s="10"/>
      <c r="BQG30" s="10"/>
      <c r="BQH30" s="10"/>
      <c r="BQI30" s="10"/>
      <c r="BQJ30" s="10"/>
      <c r="BQK30" s="10"/>
      <c r="BQL30" s="10"/>
      <c r="BQM30" s="10"/>
      <c r="BQN30" s="10"/>
      <c r="BQO30" s="10"/>
      <c r="BQP30" s="10"/>
      <c r="BQQ30" s="10"/>
      <c r="BQR30" s="10"/>
      <c r="BQS30" s="10"/>
      <c r="BQT30" s="10"/>
      <c r="BQU30" s="10"/>
      <c r="BQV30" s="10"/>
      <c r="BQW30" s="10"/>
      <c r="BQX30" s="10"/>
      <c r="BQY30" s="10"/>
      <c r="BQZ30" s="10"/>
      <c r="BRA30" s="10"/>
      <c r="BRB30" s="10"/>
      <c r="BRC30" s="10"/>
      <c r="BRD30" s="10"/>
      <c r="BRE30" s="10"/>
      <c r="BRF30" s="10"/>
      <c r="BRG30" s="10"/>
      <c r="BRH30" s="10"/>
      <c r="BRI30" s="10"/>
      <c r="BRJ30" s="10"/>
      <c r="BRK30" s="10"/>
      <c r="BRL30" s="10"/>
      <c r="BRM30" s="10"/>
      <c r="BRN30" s="10"/>
      <c r="BRO30" s="10"/>
      <c r="BRP30" s="10"/>
      <c r="BRQ30" s="10"/>
      <c r="BRR30" s="10"/>
      <c r="BRS30" s="10"/>
      <c r="BRT30" s="10"/>
      <c r="BRU30" s="10"/>
      <c r="BRV30" s="10"/>
      <c r="BRW30" s="10"/>
      <c r="BRX30" s="10"/>
      <c r="BRY30" s="10"/>
      <c r="BRZ30" s="10"/>
      <c r="BSA30" s="10"/>
      <c r="BSB30" s="10"/>
      <c r="BSC30" s="10"/>
      <c r="BSD30" s="10"/>
      <c r="BSE30" s="10"/>
      <c r="BSF30" s="10"/>
      <c r="BSG30" s="10"/>
      <c r="BSH30" s="10"/>
      <c r="BSI30" s="10"/>
      <c r="BSJ30" s="10"/>
      <c r="BSK30" s="10"/>
      <c r="BSL30" s="10"/>
      <c r="BSM30" s="10"/>
      <c r="BSN30" s="10"/>
      <c r="BSO30" s="10"/>
      <c r="BSP30" s="10"/>
      <c r="BSQ30" s="10"/>
      <c r="BSR30" s="10"/>
      <c r="BSS30" s="10"/>
      <c r="BST30" s="10"/>
      <c r="BSU30" s="10"/>
      <c r="BSV30" s="10"/>
      <c r="BSW30" s="10"/>
      <c r="BSX30" s="10"/>
      <c r="BSY30" s="10"/>
      <c r="BSZ30" s="10"/>
      <c r="BTA30" s="10"/>
      <c r="BTB30" s="10"/>
      <c r="BTC30" s="10"/>
      <c r="BTD30" s="10"/>
      <c r="BTE30" s="10"/>
      <c r="BTF30" s="10"/>
      <c r="BTG30" s="10"/>
      <c r="BTH30" s="10"/>
      <c r="BTI30" s="10"/>
      <c r="BTJ30" s="10"/>
      <c r="BTK30" s="10"/>
      <c r="BTL30" s="10"/>
      <c r="BTM30" s="10"/>
      <c r="BTN30" s="10"/>
      <c r="BTO30" s="10"/>
      <c r="BTP30" s="10"/>
      <c r="BTQ30" s="10"/>
      <c r="BTR30" s="10"/>
      <c r="BTS30" s="10"/>
      <c r="BTT30" s="10"/>
      <c r="BTU30" s="10"/>
      <c r="BTV30" s="10"/>
      <c r="BTW30" s="10"/>
      <c r="BTX30" s="10"/>
      <c r="BTY30" s="10"/>
      <c r="BTZ30" s="10"/>
      <c r="BUA30" s="10"/>
      <c r="BUB30" s="10"/>
      <c r="BUC30" s="10"/>
      <c r="BUD30" s="10"/>
      <c r="BUE30" s="10"/>
      <c r="BUF30" s="10"/>
      <c r="BUG30" s="10"/>
      <c r="BUH30" s="10"/>
      <c r="BUI30" s="10"/>
      <c r="BUJ30" s="10"/>
      <c r="BUK30" s="10"/>
      <c r="BUL30" s="10"/>
      <c r="BUM30" s="10"/>
      <c r="BUN30" s="10"/>
      <c r="BUO30" s="10"/>
      <c r="BUP30" s="10"/>
      <c r="BUQ30" s="10"/>
      <c r="BUR30" s="10"/>
      <c r="BUS30" s="10"/>
      <c r="BUT30" s="10"/>
      <c r="BUU30" s="10"/>
      <c r="BUV30" s="10"/>
      <c r="BUW30" s="10"/>
      <c r="BUX30" s="10"/>
      <c r="BUY30" s="10"/>
      <c r="BUZ30" s="10"/>
      <c r="BVA30" s="10"/>
      <c r="BVB30" s="10"/>
      <c r="BVC30" s="10"/>
      <c r="BVD30" s="10"/>
      <c r="BVE30" s="10"/>
      <c r="BVF30" s="10"/>
      <c r="BVG30" s="10"/>
      <c r="BVH30" s="10"/>
      <c r="BVI30" s="10"/>
      <c r="BVJ30" s="10"/>
      <c r="BVK30" s="10"/>
      <c r="BVL30" s="10"/>
      <c r="BVM30" s="10"/>
      <c r="BVN30" s="10"/>
      <c r="BVO30" s="10"/>
      <c r="BVP30" s="10"/>
      <c r="BVQ30" s="10"/>
      <c r="BVR30" s="10"/>
      <c r="BVS30" s="10"/>
      <c r="BVT30" s="10"/>
      <c r="BVU30" s="10"/>
      <c r="BVV30" s="10"/>
      <c r="BVW30" s="10"/>
      <c r="BVX30" s="10"/>
      <c r="BVY30" s="10"/>
      <c r="BVZ30" s="10"/>
      <c r="BWA30" s="10"/>
      <c r="BWB30" s="10"/>
      <c r="BWC30" s="10"/>
      <c r="BWD30" s="10"/>
      <c r="BWE30" s="10"/>
      <c r="BWF30" s="10"/>
      <c r="BWG30" s="10"/>
      <c r="BWH30" s="10"/>
      <c r="BWI30" s="10"/>
      <c r="BWJ30" s="10"/>
      <c r="BWK30" s="10"/>
      <c r="BWL30" s="10"/>
      <c r="BWM30" s="10"/>
      <c r="BWN30" s="10"/>
      <c r="BWO30" s="10"/>
      <c r="BWP30" s="10"/>
      <c r="BWQ30" s="10"/>
      <c r="BWR30" s="10"/>
      <c r="BWS30" s="10"/>
      <c r="BWT30" s="10"/>
      <c r="BWU30" s="10"/>
      <c r="BWV30" s="10"/>
      <c r="BWW30" s="10"/>
      <c r="BWX30" s="10"/>
      <c r="BWY30" s="10"/>
      <c r="BWZ30" s="10"/>
      <c r="BXA30" s="10"/>
      <c r="BXB30" s="10"/>
      <c r="BXC30" s="10"/>
      <c r="BXD30" s="10"/>
      <c r="BXE30" s="10"/>
      <c r="BXF30" s="10"/>
      <c r="BXG30" s="10"/>
      <c r="BXH30" s="10"/>
      <c r="BXI30" s="10"/>
      <c r="BXJ30" s="10"/>
      <c r="BXK30" s="10"/>
      <c r="BXL30" s="10"/>
      <c r="BXM30" s="10"/>
      <c r="BXN30" s="10"/>
      <c r="BXO30" s="10"/>
      <c r="BXP30" s="10"/>
      <c r="BXQ30" s="10"/>
      <c r="BXR30" s="10"/>
      <c r="BXS30" s="10"/>
      <c r="BXT30" s="10"/>
      <c r="BXU30" s="10"/>
      <c r="BXV30" s="10"/>
      <c r="BXW30" s="10"/>
      <c r="BXX30" s="10"/>
      <c r="BXY30" s="10"/>
      <c r="BXZ30" s="10"/>
      <c r="BYA30" s="10"/>
      <c r="BYB30" s="10"/>
      <c r="BYC30" s="10"/>
      <c r="BYD30" s="10"/>
      <c r="BYE30" s="10"/>
      <c r="BYF30" s="10"/>
      <c r="BYG30" s="10"/>
      <c r="BYH30" s="10"/>
      <c r="BYI30" s="10"/>
      <c r="BYJ30" s="10"/>
      <c r="BYK30" s="10"/>
      <c r="BYL30" s="10"/>
      <c r="BYM30" s="10"/>
      <c r="BYN30" s="10"/>
      <c r="BYO30" s="10"/>
      <c r="BYP30" s="10"/>
      <c r="BYQ30" s="10"/>
      <c r="BYR30" s="10"/>
      <c r="BYS30" s="10"/>
      <c r="BYT30" s="10"/>
      <c r="BYU30" s="10"/>
      <c r="BYV30" s="10"/>
      <c r="BYW30" s="10"/>
      <c r="BYX30" s="10"/>
      <c r="BYY30" s="10"/>
      <c r="BYZ30" s="10"/>
      <c r="BZA30" s="10"/>
      <c r="BZB30" s="10"/>
      <c r="BZC30" s="10"/>
      <c r="BZD30" s="10"/>
      <c r="BZE30" s="10"/>
      <c r="BZF30" s="10"/>
      <c r="BZG30" s="10"/>
      <c r="BZH30" s="10"/>
      <c r="BZI30" s="10"/>
      <c r="BZJ30" s="10"/>
      <c r="BZK30" s="10"/>
      <c r="BZL30" s="10"/>
      <c r="BZM30" s="10"/>
      <c r="BZN30" s="10"/>
      <c r="BZO30" s="10"/>
      <c r="BZP30" s="10"/>
      <c r="BZQ30" s="10"/>
      <c r="BZR30" s="10"/>
      <c r="BZS30" s="10"/>
      <c r="BZT30" s="10"/>
      <c r="BZU30" s="10"/>
      <c r="BZV30" s="10"/>
      <c r="BZW30" s="10"/>
      <c r="BZX30" s="10"/>
      <c r="BZY30" s="10"/>
      <c r="BZZ30" s="10"/>
      <c r="CAA30" s="10"/>
      <c r="CAB30" s="10"/>
      <c r="CAC30" s="10"/>
      <c r="CAD30" s="10"/>
      <c r="CAE30" s="10"/>
      <c r="CAF30" s="10"/>
      <c r="CAG30" s="10"/>
      <c r="CAH30" s="10"/>
      <c r="CAI30" s="10"/>
      <c r="CAJ30" s="10"/>
      <c r="CAK30" s="10"/>
      <c r="CAL30" s="10"/>
      <c r="CAM30" s="10"/>
      <c r="CAN30" s="10"/>
      <c r="CAO30" s="10"/>
      <c r="CAP30" s="10"/>
      <c r="CAQ30" s="10"/>
      <c r="CAR30" s="10"/>
      <c r="CAS30" s="10"/>
      <c r="CAT30" s="10"/>
      <c r="CAU30" s="10"/>
      <c r="CAV30" s="10"/>
      <c r="CAW30" s="10"/>
      <c r="CAX30" s="10"/>
      <c r="CAY30" s="10"/>
      <c r="CAZ30" s="10"/>
      <c r="CBA30" s="10"/>
      <c r="CBB30" s="10"/>
      <c r="CBC30" s="10"/>
      <c r="CBD30" s="10"/>
      <c r="CBE30" s="10"/>
      <c r="CBF30" s="10"/>
      <c r="CBG30" s="10"/>
      <c r="CBH30" s="10"/>
      <c r="CBI30" s="10"/>
      <c r="CBJ30" s="10"/>
      <c r="CBK30" s="10"/>
      <c r="CBL30" s="10"/>
      <c r="CBM30" s="10"/>
      <c r="CBN30" s="10"/>
      <c r="CBO30" s="10"/>
      <c r="CBP30" s="10"/>
      <c r="CBQ30" s="10"/>
      <c r="CBR30" s="10"/>
      <c r="CBS30" s="10"/>
      <c r="CBT30" s="10"/>
      <c r="CBU30" s="10"/>
      <c r="CBV30" s="10"/>
      <c r="CBW30" s="10"/>
      <c r="CBX30" s="10"/>
      <c r="CBY30" s="10"/>
      <c r="CBZ30" s="10"/>
      <c r="CCA30" s="10"/>
      <c r="CCB30" s="10"/>
      <c r="CCC30" s="10"/>
      <c r="CCD30" s="10"/>
      <c r="CCE30" s="10"/>
      <c r="CCF30" s="10"/>
      <c r="CCG30" s="10"/>
      <c r="CCH30" s="10"/>
      <c r="CCI30" s="10"/>
      <c r="CCJ30" s="10"/>
      <c r="CCK30" s="10"/>
      <c r="CCL30" s="10"/>
      <c r="CCM30" s="10"/>
      <c r="CCN30" s="10"/>
      <c r="CCO30" s="10"/>
      <c r="CCP30" s="10"/>
      <c r="CCQ30" s="10"/>
      <c r="CCR30" s="10"/>
      <c r="CCS30" s="10"/>
      <c r="CCT30" s="10"/>
      <c r="CCU30" s="10"/>
      <c r="CCV30" s="10"/>
      <c r="CCW30" s="10"/>
      <c r="CCX30" s="10"/>
      <c r="CCY30" s="10"/>
      <c r="CCZ30" s="10"/>
      <c r="CDA30" s="10"/>
      <c r="CDB30" s="10"/>
      <c r="CDC30" s="10"/>
      <c r="CDD30" s="10"/>
      <c r="CDE30" s="10"/>
      <c r="CDF30" s="10"/>
      <c r="CDG30" s="10"/>
      <c r="CDH30" s="10"/>
      <c r="CDI30" s="10"/>
      <c r="CDJ30" s="10"/>
      <c r="CDK30" s="10"/>
      <c r="CDL30" s="10"/>
      <c r="CDM30" s="10"/>
      <c r="CDN30" s="10"/>
      <c r="CDO30" s="10"/>
      <c r="CDP30" s="10"/>
      <c r="CDQ30" s="10"/>
      <c r="CDR30" s="10"/>
      <c r="CDS30" s="10"/>
      <c r="CDT30" s="10"/>
      <c r="CDU30" s="10"/>
      <c r="CDV30" s="10"/>
      <c r="CDW30" s="10"/>
      <c r="CDX30" s="10"/>
      <c r="CDY30" s="10"/>
      <c r="CDZ30" s="10"/>
      <c r="CEA30" s="10"/>
      <c r="CEB30" s="10"/>
      <c r="CEC30" s="10"/>
      <c r="CED30" s="10"/>
      <c r="CEE30" s="10"/>
      <c r="CEF30" s="10"/>
      <c r="CEG30" s="10"/>
      <c r="CEH30" s="10"/>
      <c r="CEI30" s="10"/>
      <c r="CEJ30" s="10"/>
      <c r="CEK30" s="10"/>
      <c r="CEL30" s="10"/>
      <c r="CEM30" s="10"/>
      <c r="CEN30" s="10"/>
      <c r="CEO30" s="10"/>
      <c r="CEP30" s="10"/>
      <c r="CEQ30" s="10"/>
      <c r="CER30" s="10"/>
      <c r="CES30" s="10"/>
      <c r="CET30" s="10"/>
      <c r="CEU30" s="10"/>
      <c r="CEV30" s="10"/>
      <c r="CEW30" s="10"/>
      <c r="CEX30" s="10"/>
      <c r="CEY30" s="10"/>
      <c r="CEZ30" s="10"/>
      <c r="CFA30" s="10"/>
      <c r="CFB30" s="10"/>
      <c r="CFC30" s="10"/>
      <c r="CFD30" s="10"/>
      <c r="CFE30" s="10"/>
      <c r="CFF30" s="10"/>
      <c r="CFG30" s="10"/>
      <c r="CFH30" s="10"/>
      <c r="CFI30" s="10"/>
      <c r="CFJ30" s="10"/>
      <c r="CFK30" s="10"/>
      <c r="CFL30" s="10"/>
      <c r="CFM30" s="10"/>
      <c r="CFN30" s="10"/>
      <c r="CFO30" s="10"/>
      <c r="CFP30" s="10"/>
      <c r="CFQ30" s="10"/>
      <c r="CFR30" s="10"/>
      <c r="CFS30" s="10"/>
      <c r="CFT30" s="10"/>
      <c r="CFU30" s="10"/>
      <c r="CFV30" s="10"/>
      <c r="CFW30" s="10"/>
      <c r="CFX30" s="10"/>
      <c r="CFY30" s="10"/>
      <c r="CFZ30" s="10"/>
      <c r="CGA30" s="10"/>
      <c r="CGB30" s="10"/>
      <c r="CGC30" s="10"/>
      <c r="CGD30" s="10"/>
      <c r="CGE30" s="10"/>
      <c r="CGF30" s="10"/>
      <c r="CGG30" s="10"/>
      <c r="CGH30" s="10"/>
      <c r="CGI30" s="10"/>
      <c r="CGJ30" s="10"/>
      <c r="CGK30" s="10"/>
      <c r="CGL30" s="10"/>
      <c r="CGM30" s="10"/>
      <c r="CGN30" s="10"/>
      <c r="CGO30" s="10"/>
      <c r="CGP30" s="10"/>
      <c r="CGQ30" s="10"/>
      <c r="CGR30" s="10"/>
      <c r="CGS30" s="10"/>
      <c r="CGT30" s="10"/>
      <c r="CGU30" s="10"/>
      <c r="CGV30" s="10"/>
      <c r="CGW30" s="10"/>
      <c r="CGX30" s="10"/>
      <c r="CGY30" s="10"/>
      <c r="CGZ30" s="10"/>
      <c r="CHA30" s="10"/>
      <c r="CHB30" s="10"/>
      <c r="CHC30" s="10"/>
      <c r="CHD30" s="10"/>
      <c r="CHE30" s="10"/>
      <c r="CHF30" s="10"/>
      <c r="CHG30" s="10"/>
      <c r="CHH30" s="10"/>
      <c r="CHI30" s="10"/>
      <c r="CHJ30" s="10"/>
      <c r="CHK30" s="10"/>
      <c r="CHL30" s="10"/>
      <c r="CHM30" s="10"/>
      <c r="CHN30" s="10"/>
      <c r="CHO30" s="10"/>
      <c r="CHP30" s="10"/>
      <c r="CHQ30" s="10"/>
      <c r="CHR30" s="10"/>
      <c r="CHS30" s="10"/>
      <c r="CHT30" s="10"/>
      <c r="CHU30" s="10"/>
      <c r="CHV30" s="10"/>
      <c r="CHW30" s="10"/>
      <c r="CHX30" s="10"/>
      <c r="CHY30" s="10"/>
      <c r="CHZ30" s="10"/>
      <c r="CIA30" s="10"/>
      <c r="CIB30" s="10"/>
      <c r="CIC30" s="10"/>
      <c r="CID30" s="10"/>
      <c r="CIE30" s="10"/>
      <c r="CIF30" s="10"/>
      <c r="CIG30" s="10"/>
      <c r="CIH30" s="10"/>
      <c r="CII30" s="10"/>
      <c r="CIJ30" s="10"/>
      <c r="CIK30" s="10"/>
      <c r="CIL30" s="10"/>
      <c r="CIM30" s="10"/>
      <c r="CIN30" s="10"/>
      <c r="CIO30" s="10"/>
      <c r="CIP30" s="10"/>
      <c r="CIQ30" s="10"/>
      <c r="CIR30" s="10"/>
      <c r="CIS30" s="10"/>
      <c r="CIT30" s="10"/>
      <c r="CIU30" s="10"/>
      <c r="CIV30" s="10"/>
      <c r="CIW30" s="10"/>
      <c r="CIX30" s="10"/>
      <c r="CIY30" s="10"/>
      <c r="CIZ30" s="10"/>
      <c r="CJA30" s="10"/>
      <c r="CJB30" s="10"/>
      <c r="CJC30" s="10"/>
      <c r="CJD30" s="10"/>
      <c r="CJE30" s="10"/>
      <c r="CJF30" s="10"/>
      <c r="CJG30" s="10"/>
      <c r="CJH30" s="10"/>
      <c r="CJI30" s="10"/>
      <c r="CJJ30" s="10"/>
      <c r="CJK30" s="10"/>
      <c r="CJL30" s="10"/>
      <c r="CJM30" s="10"/>
      <c r="CJN30" s="10"/>
      <c r="CJO30" s="10"/>
      <c r="CJP30" s="10"/>
      <c r="CJQ30" s="10"/>
      <c r="CJR30" s="10"/>
      <c r="CJS30" s="10"/>
      <c r="CJT30" s="10"/>
      <c r="CJU30" s="10"/>
      <c r="CJV30" s="10"/>
      <c r="CJW30" s="10"/>
      <c r="CJX30" s="10"/>
      <c r="CJY30" s="10"/>
      <c r="CJZ30" s="10"/>
      <c r="CKA30" s="10"/>
      <c r="CKB30" s="10"/>
      <c r="CKC30" s="10"/>
      <c r="CKD30" s="10"/>
      <c r="CKE30" s="10"/>
      <c r="CKF30" s="10"/>
      <c r="CKG30" s="10"/>
      <c r="CKH30" s="10"/>
      <c r="CKI30" s="10"/>
      <c r="CKJ30" s="10"/>
      <c r="CKK30" s="10"/>
      <c r="CKL30" s="10"/>
      <c r="CKM30" s="10"/>
      <c r="CKN30" s="10"/>
      <c r="CKO30" s="10"/>
      <c r="CKP30" s="10"/>
      <c r="CKQ30" s="10"/>
      <c r="CKR30" s="10"/>
      <c r="CKS30" s="10"/>
      <c r="CKT30" s="10"/>
      <c r="CKU30" s="10"/>
      <c r="CKV30" s="10"/>
      <c r="CKW30" s="10"/>
      <c r="CKX30" s="10"/>
      <c r="CKY30" s="10"/>
      <c r="CKZ30" s="10"/>
      <c r="CLA30" s="10"/>
      <c r="CLB30" s="10"/>
      <c r="CLC30" s="10"/>
      <c r="CLD30" s="10"/>
      <c r="CLE30" s="10"/>
      <c r="CLF30" s="10"/>
      <c r="CLG30" s="10"/>
      <c r="CLH30" s="10"/>
      <c r="CLI30" s="10"/>
      <c r="CLJ30" s="10"/>
      <c r="CLK30" s="10"/>
      <c r="CLL30" s="10"/>
      <c r="CLM30" s="10"/>
      <c r="CLN30" s="10"/>
      <c r="CLO30" s="10"/>
      <c r="CLP30" s="10"/>
      <c r="CLQ30" s="10"/>
      <c r="CLR30" s="10"/>
      <c r="CLS30" s="10"/>
      <c r="CLT30" s="10"/>
      <c r="CLU30" s="10"/>
      <c r="CLV30" s="10"/>
      <c r="CLW30" s="10"/>
      <c r="CLX30" s="10"/>
      <c r="CLY30" s="10"/>
      <c r="CLZ30" s="10"/>
      <c r="CMA30" s="10"/>
      <c r="CMB30" s="10"/>
      <c r="CMC30" s="10"/>
      <c r="CMD30" s="10"/>
      <c r="CME30" s="10"/>
      <c r="CMF30" s="10"/>
      <c r="CMG30" s="10"/>
      <c r="CMH30" s="10"/>
      <c r="CMI30" s="10"/>
      <c r="CMJ30" s="10"/>
      <c r="CMK30" s="10"/>
      <c r="CML30" s="10"/>
      <c r="CMM30" s="10"/>
      <c r="CMN30" s="10"/>
      <c r="CMO30" s="10"/>
      <c r="CMP30" s="10"/>
      <c r="CMQ30" s="10"/>
      <c r="CMR30" s="10"/>
      <c r="CMS30" s="10"/>
      <c r="CMT30" s="10"/>
      <c r="CMU30" s="10"/>
      <c r="CMV30" s="10"/>
      <c r="CMW30" s="10"/>
      <c r="CMX30" s="10"/>
      <c r="CMY30" s="10"/>
      <c r="CMZ30" s="10"/>
      <c r="CNA30" s="10"/>
      <c r="CNB30" s="10"/>
      <c r="CNC30" s="10"/>
      <c r="CND30" s="10"/>
      <c r="CNE30" s="10"/>
      <c r="CNF30" s="10"/>
      <c r="CNG30" s="10"/>
      <c r="CNH30" s="10"/>
      <c r="CNI30" s="10"/>
      <c r="CNJ30" s="10"/>
      <c r="CNK30" s="10"/>
      <c r="CNL30" s="10"/>
      <c r="CNM30" s="10"/>
      <c r="CNN30" s="10"/>
      <c r="CNO30" s="10"/>
      <c r="CNP30" s="10"/>
      <c r="CNQ30" s="10"/>
      <c r="CNR30" s="10"/>
      <c r="CNS30" s="10"/>
      <c r="CNT30" s="10"/>
      <c r="CNU30" s="10"/>
      <c r="CNV30" s="10"/>
      <c r="CNW30" s="10"/>
      <c r="CNX30" s="10"/>
      <c r="CNY30" s="10"/>
      <c r="CNZ30" s="10"/>
      <c r="COA30" s="10"/>
      <c r="COB30" s="10"/>
      <c r="COC30" s="10"/>
      <c r="COD30" s="10"/>
      <c r="COE30" s="10"/>
      <c r="COF30" s="10"/>
      <c r="COG30" s="10"/>
      <c r="COH30" s="10"/>
      <c r="COI30" s="10"/>
      <c r="COJ30" s="10"/>
      <c r="COK30" s="10"/>
      <c r="COL30" s="10"/>
      <c r="COM30" s="10"/>
      <c r="CON30" s="10"/>
      <c r="COO30" s="10"/>
      <c r="COP30" s="10"/>
      <c r="COQ30" s="10"/>
      <c r="COR30" s="10"/>
      <c r="COS30" s="10"/>
      <c r="COT30" s="10"/>
      <c r="COU30" s="10"/>
      <c r="COV30" s="10"/>
      <c r="COW30" s="10"/>
      <c r="COX30" s="10"/>
      <c r="COY30" s="10"/>
      <c r="COZ30" s="10"/>
      <c r="CPA30" s="10"/>
      <c r="CPB30" s="10"/>
      <c r="CPC30" s="10"/>
      <c r="CPD30" s="10"/>
      <c r="CPE30" s="10"/>
      <c r="CPF30" s="10"/>
      <c r="CPG30" s="10"/>
      <c r="CPH30" s="10"/>
      <c r="CPI30" s="10"/>
      <c r="CPJ30" s="10"/>
      <c r="CPK30" s="10"/>
      <c r="CPL30" s="10"/>
      <c r="CPM30" s="10"/>
      <c r="CPN30" s="10"/>
      <c r="CPO30" s="10"/>
      <c r="CPP30" s="10"/>
      <c r="CPQ30" s="10"/>
      <c r="CPR30" s="10"/>
      <c r="CPS30" s="10"/>
      <c r="CPT30" s="10"/>
      <c r="CPU30" s="10"/>
      <c r="CPV30" s="10"/>
      <c r="CPW30" s="10"/>
      <c r="CPX30" s="10"/>
      <c r="CPY30" s="10"/>
      <c r="CPZ30" s="10"/>
      <c r="CQA30" s="10"/>
      <c r="CQB30" s="10"/>
      <c r="CQC30" s="10"/>
      <c r="CQD30" s="10"/>
      <c r="CQE30" s="10"/>
      <c r="CQF30" s="10"/>
      <c r="CQG30" s="10"/>
      <c r="CQH30" s="10"/>
      <c r="CQI30" s="10"/>
      <c r="CQJ30" s="10"/>
      <c r="CQK30" s="10"/>
      <c r="CQL30" s="10"/>
      <c r="CQM30" s="10"/>
      <c r="CQN30" s="10"/>
      <c r="CQO30" s="10"/>
      <c r="CQP30" s="10"/>
      <c r="CQQ30" s="10"/>
      <c r="CQR30" s="10"/>
      <c r="CQS30" s="10"/>
      <c r="CQT30" s="10"/>
      <c r="CQU30" s="10"/>
      <c r="CQV30" s="10"/>
      <c r="CQW30" s="10"/>
      <c r="CQX30" s="10"/>
      <c r="CQY30" s="10"/>
      <c r="CQZ30" s="10"/>
      <c r="CRA30" s="10"/>
      <c r="CRB30" s="10"/>
      <c r="CRC30" s="10"/>
      <c r="CRD30" s="10"/>
      <c r="CRE30" s="10"/>
      <c r="CRF30" s="10"/>
      <c r="CRG30" s="10"/>
      <c r="CRH30" s="10"/>
      <c r="CRI30" s="10"/>
      <c r="CRJ30" s="10"/>
      <c r="CRK30" s="10"/>
      <c r="CRL30" s="10"/>
      <c r="CRM30" s="10"/>
      <c r="CRN30" s="10"/>
      <c r="CRO30" s="10"/>
      <c r="CRP30" s="10"/>
      <c r="CRQ30" s="10"/>
      <c r="CRR30" s="10"/>
      <c r="CRS30" s="10"/>
      <c r="CRT30" s="10"/>
      <c r="CRU30" s="10"/>
      <c r="CRV30" s="10"/>
      <c r="CRW30" s="10"/>
      <c r="CRX30" s="10"/>
      <c r="CRY30" s="10"/>
      <c r="CRZ30" s="10"/>
      <c r="CSA30" s="10"/>
      <c r="CSB30" s="10"/>
      <c r="CSC30" s="10"/>
      <c r="CSD30" s="10"/>
      <c r="CSE30" s="10"/>
      <c r="CSF30" s="10"/>
      <c r="CSG30" s="10"/>
      <c r="CSH30" s="10"/>
      <c r="CSI30" s="10"/>
      <c r="CSJ30" s="10"/>
      <c r="CSK30" s="10"/>
      <c r="CSL30" s="10"/>
      <c r="CSM30" s="10"/>
      <c r="CSN30" s="10"/>
      <c r="CSO30" s="10"/>
      <c r="CSP30" s="10"/>
      <c r="CSQ30" s="10"/>
      <c r="CSR30" s="10"/>
      <c r="CSS30" s="10"/>
      <c r="CST30" s="10"/>
      <c r="CSU30" s="10"/>
      <c r="CSV30" s="10"/>
      <c r="CSW30" s="10"/>
      <c r="CSX30" s="10"/>
      <c r="CSY30" s="10"/>
      <c r="CSZ30" s="10"/>
      <c r="CTA30" s="10"/>
      <c r="CTB30" s="10"/>
      <c r="CTC30" s="10"/>
      <c r="CTD30" s="10"/>
      <c r="CTE30" s="10"/>
      <c r="CTF30" s="10"/>
      <c r="CTG30" s="10"/>
      <c r="CTH30" s="10"/>
      <c r="CTI30" s="10"/>
      <c r="CTJ30" s="10"/>
      <c r="CTK30" s="10"/>
      <c r="CTL30" s="10"/>
      <c r="CTM30" s="10"/>
      <c r="CTN30" s="10"/>
      <c r="CTO30" s="10"/>
      <c r="CTP30" s="10"/>
      <c r="CTQ30" s="10"/>
      <c r="CTR30" s="10"/>
      <c r="CTS30" s="10"/>
      <c r="CTT30" s="10"/>
      <c r="CTU30" s="10"/>
      <c r="CTV30" s="10"/>
      <c r="CTW30" s="10"/>
      <c r="CTX30" s="10"/>
      <c r="CTY30" s="10"/>
      <c r="CTZ30" s="10"/>
      <c r="CUA30" s="10"/>
      <c r="CUB30" s="10"/>
      <c r="CUC30" s="10"/>
      <c r="CUD30" s="10"/>
      <c r="CUE30" s="10"/>
      <c r="CUF30" s="10"/>
      <c r="CUG30" s="10"/>
      <c r="CUH30" s="10"/>
      <c r="CUI30" s="10"/>
      <c r="CUJ30" s="10"/>
      <c r="CUK30" s="10"/>
      <c r="CUL30" s="10"/>
      <c r="CUM30" s="10"/>
      <c r="CUN30" s="10"/>
      <c r="CUO30" s="10"/>
      <c r="CUP30" s="10"/>
      <c r="CUQ30" s="10"/>
      <c r="CUR30" s="10"/>
      <c r="CUS30" s="10"/>
      <c r="CUT30" s="10"/>
      <c r="CUU30" s="10"/>
      <c r="CUV30" s="10"/>
      <c r="CUW30" s="10"/>
      <c r="CUX30" s="10"/>
      <c r="CUY30" s="10"/>
      <c r="CUZ30" s="10"/>
      <c r="CVA30" s="10"/>
      <c r="CVB30" s="10"/>
      <c r="CVC30" s="10"/>
      <c r="CVD30" s="10"/>
      <c r="CVE30" s="10"/>
      <c r="CVF30" s="10"/>
      <c r="CVG30" s="10"/>
      <c r="CVH30" s="10"/>
      <c r="CVI30" s="10"/>
      <c r="CVJ30" s="10"/>
      <c r="CVK30" s="10"/>
      <c r="CVL30" s="10"/>
      <c r="CVM30" s="10"/>
      <c r="CVN30" s="10"/>
      <c r="CVO30" s="10"/>
      <c r="CVP30" s="10"/>
      <c r="CVQ30" s="10"/>
      <c r="CVR30" s="10"/>
      <c r="CVS30" s="10"/>
      <c r="CVT30" s="10"/>
      <c r="CVU30" s="10"/>
      <c r="CVV30" s="10"/>
      <c r="CVW30" s="10"/>
      <c r="CVX30" s="10"/>
      <c r="CVY30" s="10"/>
      <c r="CVZ30" s="10"/>
      <c r="CWA30" s="10"/>
      <c r="CWB30" s="10"/>
      <c r="CWC30" s="10"/>
      <c r="CWD30" s="10"/>
      <c r="CWE30" s="10"/>
      <c r="CWF30" s="10"/>
      <c r="CWG30" s="10"/>
      <c r="CWH30" s="10"/>
      <c r="CWI30" s="10"/>
      <c r="CWJ30" s="10"/>
      <c r="CWK30" s="10"/>
      <c r="CWL30" s="10"/>
      <c r="CWM30" s="10"/>
      <c r="CWN30" s="10"/>
      <c r="CWO30" s="10"/>
      <c r="CWP30" s="10"/>
      <c r="CWQ30" s="10"/>
      <c r="CWR30" s="10"/>
      <c r="CWS30" s="10"/>
      <c r="CWT30" s="10"/>
      <c r="CWU30" s="10"/>
      <c r="CWV30" s="10"/>
      <c r="CWW30" s="10"/>
      <c r="CWX30" s="10"/>
      <c r="CWY30" s="10"/>
      <c r="CWZ30" s="10"/>
      <c r="CXA30" s="10"/>
      <c r="CXB30" s="10"/>
      <c r="CXC30" s="10"/>
      <c r="CXD30" s="10"/>
      <c r="CXE30" s="10"/>
      <c r="CXF30" s="10"/>
      <c r="CXG30" s="10"/>
      <c r="CXH30" s="10"/>
      <c r="CXI30" s="10"/>
      <c r="CXJ30" s="10"/>
      <c r="CXK30" s="10"/>
      <c r="CXL30" s="10"/>
      <c r="CXM30" s="10"/>
      <c r="CXN30" s="10"/>
      <c r="CXO30" s="10"/>
      <c r="CXP30" s="10"/>
      <c r="CXQ30" s="10"/>
      <c r="CXR30" s="10"/>
      <c r="CXS30" s="10"/>
      <c r="CXT30" s="10"/>
      <c r="CXU30" s="10"/>
      <c r="CXV30" s="10"/>
      <c r="CXW30" s="10"/>
      <c r="CXX30" s="10"/>
      <c r="CXY30" s="10"/>
      <c r="CXZ30" s="10"/>
      <c r="CYA30" s="10"/>
      <c r="CYB30" s="10"/>
      <c r="CYC30" s="10"/>
      <c r="CYD30" s="10"/>
      <c r="CYE30" s="10"/>
      <c r="CYF30" s="10"/>
      <c r="CYG30" s="10"/>
      <c r="CYH30" s="10"/>
      <c r="CYI30" s="10"/>
      <c r="CYJ30" s="10"/>
      <c r="CYK30" s="10"/>
      <c r="CYL30" s="10"/>
      <c r="CYM30" s="10"/>
      <c r="CYN30" s="10"/>
      <c r="CYO30" s="10"/>
      <c r="CYP30" s="10"/>
      <c r="CYQ30" s="10"/>
      <c r="CYR30" s="10"/>
      <c r="CYS30" s="10"/>
      <c r="CYT30" s="10"/>
      <c r="CYU30" s="10"/>
      <c r="CYV30" s="10"/>
      <c r="CYW30" s="10"/>
      <c r="CYX30" s="10"/>
      <c r="CYY30" s="10"/>
      <c r="CYZ30" s="10"/>
      <c r="CZA30" s="10"/>
      <c r="CZB30" s="10"/>
      <c r="CZC30" s="10"/>
      <c r="CZD30" s="10"/>
      <c r="CZE30" s="10"/>
      <c r="CZF30" s="10"/>
      <c r="CZG30" s="10"/>
      <c r="CZH30" s="10"/>
      <c r="CZI30" s="10"/>
      <c r="CZJ30" s="10"/>
      <c r="CZK30" s="10"/>
      <c r="CZL30" s="10"/>
      <c r="CZM30" s="10"/>
      <c r="CZN30" s="10"/>
      <c r="CZO30" s="10"/>
      <c r="CZP30" s="10"/>
      <c r="CZQ30" s="10"/>
      <c r="CZR30" s="10"/>
      <c r="CZS30" s="10"/>
      <c r="CZT30" s="10"/>
      <c r="CZU30" s="10"/>
      <c r="CZV30" s="10"/>
      <c r="CZW30" s="10"/>
      <c r="CZX30" s="10"/>
      <c r="CZY30" s="10"/>
      <c r="CZZ30" s="10"/>
      <c r="DAA30" s="10"/>
      <c r="DAB30" s="10"/>
      <c r="DAC30" s="10"/>
      <c r="DAD30" s="10"/>
      <c r="DAE30" s="10"/>
      <c r="DAF30" s="10"/>
      <c r="DAG30" s="10"/>
      <c r="DAH30" s="10"/>
      <c r="DAI30" s="10"/>
      <c r="DAJ30" s="10"/>
      <c r="DAK30" s="10"/>
      <c r="DAL30" s="10"/>
      <c r="DAM30" s="10"/>
      <c r="DAN30" s="10"/>
      <c r="DAO30" s="10"/>
      <c r="DAP30" s="10"/>
      <c r="DAQ30" s="10"/>
      <c r="DAR30" s="10"/>
      <c r="DAS30" s="10"/>
      <c r="DAT30" s="10"/>
      <c r="DAU30" s="10"/>
      <c r="DAV30" s="10"/>
      <c r="DAW30" s="10"/>
      <c r="DAX30" s="10"/>
      <c r="DAY30" s="10"/>
      <c r="DAZ30" s="10"/>
      <c r="DBA30" s="10"/>
      <c r="DBB30" s="10"/>
      <c r="DBC30" s="10"/>
      <c r="DBD30" s="10"/>
      <c r="DBE30" s="10"/>
      <c r="DBF30" s="10"/>
      <c r="DBG30" s="10"/>
      <c r="DBH30" s="10"/>
      <c r="DBI30" s="10"/>
      <c r="DBJ30" s="10"/>
      <c r="DBK30" s="10"/>
      <c r="DBL30" s="10"/>
      <c r="DBM30" s="10"/>
      <c r="DBN30" s="10"/>
      <c r="DBO30" s="10"/>
      <c r="DBP30" s="10"/>
      <c r="DBQ30" s="10"/>
      <c r="DBR30" s="10"/>
      <c r="DBS30" s="10"/>
      <c r="DBT30" s="10"/>
      <c r="DBU30" s="10"/>
      <c r="DBV30" s="10"/>
      <c r="DBW30" s="10"/>
      <c r="DBX30" s="10"/>
      <c r="DBY30" s="10"/>
      <c r="DBZ30" s="10"/>
      <c r="DCA30" s="10"/>
      <c r="DCB30" s="10"/>
      <c r="DCC30" s="10"/>
      <c r="DCD30" s="10"/>
      <c r="DCE30" s="10"/>
      <c r="DCF30" s="10"/>
      <c r="DCG30" s="10"/>
      <c r="DCH30" s="10"/>
      <c r="DCI30" s="10"/>
      <c r="DCJ30" s="10"/>
      <c r="DCK30" s="10"/>
      <c r="DCL30" s="10"/>
      <c r="DCM30" s="10"/>
      <c r="DCN30" s="10"/>
      <c r="DCO30" s="10"/>
      <c r="DCP30" s="10"/>
      <c r="DCQ30" s="10"/>
      <c r="DCR30" s="10"/>
      <c r="DCS30" s="10"/>
      <c r="DCT30" s="10"/>
      <c r="DCU30" s="10"/>
      <c r="DCV30" s="10"/>
      <c r="DCW30" s="10"/>
      <c r="DCX30" s="10"/>
      <c r="DCY30" s="10"/>
      <c r="DCZ30" s="10"/>
      <c r="DDA30" s="10"/>
      <c r="DDB30" s="10"/>
      <c r="DDC30" s="10"/>
      <c r="DDD30" s="10"/>
      <c r="DDE30" s="10"/>
      <c r="DDF30" s="10"/>
      <c r="DDG30" s="10"/>
      <c r="DDH30" s="10"/>
      <c r="DDI30" s="10"/>
      <c r="DDJ30" s="10"/>
      <c r="DDK30" s="10"/>
      <c r="DDL30" s="10"/>
      <c r="DDM30" s="10"/>
      <c r="DDN30" s="10"/>
      <c r="DDO30" s="10"/>
      <c r="DDP30" s="10"/>
      <c r="DDQ30" s="10"/>
      <c r="DDR30" s="10"/>
      <c r="DDS30" s="10"/>
      <c r="DDT30" s="10"/>
      <c r="DDU30" s="10"/>
      <c r="DDV30" s="10"/>
      <c r="DDW30" s="10"/>
      <c r="DDX30" s="10"/>
      <c r="DDY30" s="10"/>
      <c r="DDZ30" s="10"/>
      <c r="DEA30" s="10"/>
      <c r="DEB30" s="10"/>
      <c r="DEC30" s="10"/>
      <c r="DED30" s="10"/>
      <c r="DEE30" s="10"/>
      <c r="DEF30" s="10"/>
      <c r="DEG30" s="10"/>
      <c r="DEH30" s="10"/>
      <c r="DEI30" s="10"/>
      <c r="DEJ30" s="10"/>
      <c r="DEK30" s="10"/>
      <c r="DEL30" s="10"/>
      <c r="DEM30" s="10"/>
      <c r="DEN30" s="10"/>
      <c r="DEO30" s="10"/>
      <c r="DEP30" s="10"/>
      <c r="DEQ30" s="10"/>
      <c r="DER30" s="10"/>
      <c r="DES30" s="10"/>
      <c r="DET30" s="10"/>
      <c r="DEU30" s="10"/>
      <c r="DEV30" s="10"/>
      <c r="DEW30" s="10"/>
      <c r="DEX30" s="10"/>
      <c r="DEY30" s="10"/>
      <c r="DEZ30" s="10"/>
      <c r="DFA30" s="10"/>
      <c r="DFB30" s="10"/>
      <c r="DFC30" s="10"/>
      <c r="DFD30" s="10"/>
      <c r="DFE30" s="10"/>
      <c r="DFF30" s="10"/>
      <c r="DFG30" s="10"/>
      <c r="DFH30" s="10"/>
      <c r="DFI30" s="10"/>
      <c r="DFJ30" s="10"/>
      <c r="DFK30" s="10"/>
      <c r="DFL30" s="10"/>
      <c r="DFM30" s="10"/>
      <c r="DFN30" s="10"/>
      <c r="DFO30" s="10"/>
      <c r="DFP30" s="10"/>
      <c r="DFQ30" s="10"/>
      <c r="DFR30" s="10"/>
      <c r="DFS30" s="10"/>
      <c r="DFT30" s="10"/>
      <c r="DFU30" s="10"/>
      <c r="DFV30" s="10"/>
      <c r="DFW30" s="10"/>
      <c r="DFX30" s="10"/>
      <c r="DFY30" s="10"/>
      <c r="DFZ30" s="10"/>
      <c r="DGA30" s="10"/>
      <c r="DGB30" s="10"/>
      <c r="DGC30" s="10"/>
      <c r="DGD30" s="10"/>
      <c r="DGE30" s="10"/>
      <c r="DGF30" s="10"/>
      <c r="DGG30" s="10"/>
      <c r="DGH30" s="10"/>
      <c r="DGI30" s="10"/>
      <c r="DGJ30" s="10"/>
      <c r="DGK30" s="10"/>
      <c r="DGL30" s="10"/>
      <c r="DGM30" s="10"/>
      <c r="DGN30" s="10"/>
      <c r="DGO30" s="10"/>
      <c r="DGP30" s="10"/>
      <c r="DGQ30" s="10"/>
      <c r="DGR30" s="10"/>
      <c r="DGS30" s="10"/>
      <c r="DGT30" s="10"/>
      <c r="DGU30" s="10"/>
      <c r="DGV30" s="10"/>
      <c r="DGW30" s="10"/>
      <c r="DGX30" s="10"/>
      <c r="DGY30" s="10"/>
      <c r="DGZ30" s="10"/>
      <c r="DHA30" s="10"/>
      <c r="DHB30" s="10"/>
      <c r="DHC30" s="10"/>
      <c r="DHD30" s="10"/>
      <c r="DHE30" s="10"/>
      <c r="DHF30" s="10"/>
      <c r="DHG30" s="10"/>
      <c r="DHH30" s="10"/>
      <c r="DHI30" s="10"/>
      <c r="DHJ30" s="10"/>
      <c r="DHK30" s="10"/>
      <c r="DHL30" s="10"/>
      <c r="DHM30" s="10"/>
      <c r="DHN30" s="10"/>
      <c r="DHO30" s="10"/>
      <c r="DHP30" s="10"/>
      <c r="DHQ30" s="10"/>
      <c r="DHR30" s="10"/>
      <c r="DHS30" s="10"/>
      <c r="DHT30" s="10"/>
      <c r="DHU30" s="10"/>
      <c r="DHV30" s="10"/>
      <c r="DHW30" s="10"/>
      <c r="DHX30" s="10"/>
      <c r="DHY30" s="10"/>
      <c r="DHZ30" s="10"/>
      <c r="DIA30" s="10"/>
      <c r="DIB30" s="10"/>
      <c r="DIC30" s="10"/>
      <c r="DID30" s="10"/>
      <c r="DIE30" s="10"/>
      <c r="DIF30" s="10"/>
      <c r="DIG30" s="10"/>
      <c r="DIH30" s="10"/>
      <c r="DII30" s="10"/>
      <c r="DIJ30" s="10"/>
      <c r="DIK30" s="10"/>
      <c r="DIL30" s="10"/>
      <c r="DIM30" s="10"/>
      <c r="DIN30" s="10"/>
      <c r="DIO30" s="10"/>
      <c r="DIP30" s="10"/>
      <c r="DIQ30" s="10"/>
      <c r="DIR30" s="10"/>
      <c r="DIS30" s="10"/>
      <c r="DIT30" s="10"/>
      <c r="DIU30" s="10"/>
      <c r="DIV30" s="10"/>
      <c r="DIW30" s="10"/>
      <c r="DIX30" s="10"/>
      <c r="DIY30" s="10"/>
      <c r="DIZ30" s="10"/>
      <c r="DJA30" s="10"/>
      <c r="DJB30" s="10"/>
      <c r="DJC30" s="10"/>
      <c r="DJD30" s="10"/>
      <c r="DJE30" s="10"/>
      <c r="DJF30" s="10"/>
      <c r="DJG30" s="10"/>
      <c r="DJH30" s="10"/>
      <c r="DJI30" s="10"/>
      <c r="DJJ30" s="10"/>
      <c r="DJK30" s="10"/>
      <c r="DJL30" s="10"/>
      <c r="DJM30" s="10"/>
      <c r="DJN30" s="10"/>
      <c r="DJO30" s="10"/>
      <c r="DJP30" s="10"/>
      <c r="DJQ30" s="10"/>
      <c r="DJR30" s="10"/>
      <c r="DJS30" s="10"/>
      <c r="DJT30" s="10"/>
      <c r="DJU30" s="10"/>
      <c r="DJV30" s="10"/>
      <c r="DJW30" s="10"/>
      <c r="DJX30" s="10"/>
      <c r="DJY30" s="10"/>
      <c r="DJZ30" s="10"/>
      <c r="DKA30" s="10"/>
      <c r="DKB30" s="10"/>
      <c r="DKC30" s="10"/>
      <c r="DKD30" s="10"/>
      <c r="DKE30" s="10"/>
      <c r="DKF30" s="10"/>
      <c r="DKG30" s="10"/>
      <c r="DKH30" s="10"/>
      <c r="DKI30" s="10"/>
      <c r="DKJ30" s="10"/>
      <c r="DKK30" s="10"/>
      <c r="DKL30" s="10"/>
      <c r="DKM30" s="10"/>
      <c r="DKN30" s="10"/>
      <c r="DKO30" s="10"/>
      <c r="DKP30" s="10"/>
      <c r="DKQ30" s="10"/>
      <c r="DKR30" s="10"/>
      <c r="DKS30" s="10"/>
      <c r="DKT30" s="10"/>
      <c r="DKU30" s="10"/>
      <c r="DKV30" s="10"/>
      <c r="DKW30" s="10"/>
      <c r="DKX30" s="10"/>
      <c r="DKY30" s="10"/>
      <c r="DKZ30" s="10"/>
      <c r="DLA30" s="10"/>
      <c r="DLB30" s="10"/>
      <c r="DLC30" s="10"/>
      <c r="DLD30" s="10"/>
      <c r="DLE30" s="10"/>
      <c r="DLF30" s="10"/>
      <c r="DLG30" s="10"/>
      <c r="DLH30" s="10"/>
      <c r="DLI30" s="10"/>
      <c r="DLJ30" s="10"/>
      <c r="DLK30" s="10"/>
      <c r="DLL30" s="10"/>
      <c r="DLM30" s="10"/>
      <c r="DLN30" s="10"/>
      <c r="DLO30" s="10"/>
      <c r="DLP30" s="10"/>
      <c r="DLQ30" s="10"/>
      <c r="DLR30" s="10"/>
      <c r="DLS30" s="10"/>
      <c r="DLT30" s="10"/>
      <c r="DLU30" s="10"/>
      <c r="DLV30" s="10"/>
      <c r="DLW30" s="10"/>
      <c r="DLX30" s="10"/>
      <c r="DLY30" s="10"/>
      <c r="DLZ30" s="10"/>
      <c r="DMA30" s="10"/>
      <c r="DMB30" s="10"/>
      <c r="DMC30" s="10"/>
      <c r="DMD30" s="10"/>
      <c r="DME30" s="10"/>
      <c r="DMF30" s="10"/>
      <c r="DMG30" s="10"/>
      <c r="DMH30" s="10"/>
      <c r="DMI30" s="10"/>
      <c r="DMJ30" s="10"/>
      <c r="DMK30" s="10"/>
      <c r="DML30" s="10"/>
      <c r="DMM30" s="10"/>
      <c r="DMN30" s="10"/>
      <c r="DMO30" s="10"/>
      <c r="DMP30" s="10"/>
      <c r="DMQ30" s="10"/>
      <c r="DMR30" s="10"/>
      <c r="DMS30" s="10"/>
      <c r="DMT30" s="10"/>
      <c r="DMU30" s="10"/>
      <c r="DMV30" s="10"/>
      <c r="DMW30" s="10"/>
      <c r="DMX30" s="10"/>
      <c r="DMY30" s="10"/>
      <c r="DMZ30" s="10"/>
      <c r="DNA30" s="10"/>
      <c r="DNB30" s="10"/>
      <c r="DNC30" s="10"/>
      <c r="DND30" s="10"/>
      <c r="DNE30" s="10"/>
      <c r="DNF30" s="10"/>
      <c r="DNG30" s="10"/>
      <c r="DNH30" s="10"/>
      <c r="DNI30" s="10"/>
      <c r="DNJ30" s="10"/>
      <c r="DNK30" s="10"/>
      <c r="DNL30" s="10"/>
      <c r="DNM30" s="10"/>
      <c r="DNN30" s="10"/>
      <c r="DNO30" s="10"/>
      <c r="DNP30" s="10"/>
      <c r="DNQ30" s="10"/>
      <c r="DNR30" s="10"/>
      <c r="DNS30" s="10"/>
      <c r="DNT30" s="10"/>
      <c r="DNU30" s="10"/>
      <c r="DNV30" s="10"/>
      <c r="DNW30" s="10"/>
      <c r="DNX30" s="10"/>
      <c r="DNY30" s="10"/>
      <c r="DNZ30" s="10"/>
      <c r="DOA30" s="10"/>
      <c r="DOB30" s="10"/>
      <c r="DOC30" s="10"/>
      <c r="DOD30" s="10"/>
      <c r="DOE30" s="10"/>
      <c r="DOF30" s="10"/>
      <c r="DOG30" s="10"/>
      <c r="DOH30" s="10"/>
      <c r="DOI30" s="10"/>
      <c r="DOJ30" s="10"/>
      <c r="DOK30" s="10"/>
      <c r="DOL30" s="10"/>
      <c r="DOM30" s="10"/>
      <c r="DON30" s="10"/>
      <c r="DOO30" s="10"/>
      <c r="DOP30" s="10"/>
      <c r="DOQ30" s="10"/>
      <c r="DOR30" s="10"/>
      <c r="DOS30" s="10"/>
      <c r="DOT30" s="10"/>
      <c r="DOU30" s="10"/>
      <c r="DOV30" s="10"/>
      <c r="DOW30" s="10"/>
      <c r="DOX30" s="10"/>
      <c r="DOY30" s="10"/>
      <c r="DOZ30" s="10"/>
      <c r="DPA30" s="10"/>
      <c r="DPB30" s="10"/>
      <c r="DPC30" s="10"/>
      <c r="DPD30" s="10"/>
      <c r="DPE30" s="10"/>
      <c r="DPF30" s="10"/>
      <c r="DPG30" s="10"/>
      <c r="DPH30" s="10"/>
      <c r="DPI30" s="10"/>
      <c r="DPJ30" s="10"/>
      <c r="DPK30" s="10"/>
      <c r="DPL30" s="10"/>
      <c r="DPM30" s="10"/>
      <c r="DPN30" s="10"/>
      <c r="DPO30" s="10"/>
      <c r="DPP30" s="10"/>
      <c r="DPQ30" s="10"/>
      <c r="DPR30" s="10"/>
      <c r="DPS30" s="10"/>
      <c r="DPT30" s="10"/>
      <c r="DPU30" s="10"/>
      <c r="DPV30" s="10"/>
      <c r="DPW30" s="10"/>
      <c r="DPX30" s="10"/>
      <c r="DPY30" s="10"/>
      <c r="DPZ30" s="10"/>
      <c r="DQA30" s="10"/>
      <c r="DQB30" s="10"/>
      <c r="DQC30" s="10"/>
      <c r="DQD30" s="10"/>
      <c r="DQE30" s="10"/>
      <c r="DQF30" s="10"/>
      <c r="DQG30" s="10"/>
      <c r="DQH30" s="10"/>
      <c r="DQI30" s="10"/>
      <c r="DQJ30" s="10"/>
      <c r="DQK30" s="10"/>
      <c r="DQL30" s="10"/>
      <c r="DQM30" s="10"/>
      <c r="DQN30" s="10"/>
      <c r="DQO30" s="10"/>
      <c r="DQP30" s="10"/>
      <c r="DQQ30" s="10"/>
      <c r="DQR30" s="10"/>
      <c r="DQS30" s="10"/>
      <c r="DQT30" s="10"/>
      <c r="DQU30" s="10"/>
      <c r="DQV30" s="10"/>
      <c r="DQW30" s="10"/>
      <c r="DQX30" s="10"/>
      <c r="DQY30" s="10"/>
      <c r="DQZ30" s="10"/>
      <c r="DRA30" s="10"/>
      <c r="DRB30" s="10"/>
      <c r="DRC30" s="10"/>
      <c r="DRD30" s="10"/>
      <c r="DRE30" s="10"/>
      <c r="DRF30" s="10"/>
      <c r="DRG30" s="10"/>
      <c r="DRH30" s="10"/>
      <c r="DRI30" s="10"/>
      <c r="DRJ30" s="10"/>
      <c r="DRK30" s="10"/>
      <c r="DRL30" s="10"/>
      <c r="DRM30" s="10"/>
      <c r="DRN30" s="10"/>
      <c r="DRO30" s="10"/>
      <c r="DRP30" s="10"/>
      <c r="DRQ30" s="10"/>
      <c r="DRR30" s="10"/>
      <c r="DRS30" s="10"/>
      <c r="DRT30" s="10"/>
      <c r="DRU30" s="10"/>
      <c r="DRV30" s="10"/>
      <c r="DRW30" s="10"/>
      <c r="DRX30" s="10"/>
      <c r="DRY30" s="10"/>
      <c r="DRZ30" s="10"/>
      <c r="DSA30" s="10"/>
      <c r="DSB30" s="10"/>
      <c r="DSC30" s="10"/>
      <c r="DSD30" s="10"/>
      <c r="DSE30" s="10"/>
      <c r="DSF30" s="10"/>
      <c r="DSG30" s="10"/>
      <c r="DSH30" s="10"/>
      <c r="DSI30" s="10"/>
      <c r="DSJ30" s="10"/>
      <c r="DSK30" s="10"/>
      <c r="DSL30" s="10"/>
      <c r="DSM30" s="10"/>
      <c r="DSN30" s="10"/>
      <c r="DSO30" s="10"/>
      <c r="DSP30" s="10"/>
      <c r="DSQ30" s="10"/>
      <c r="DSR30" s="10"/>
      <c r="DSS30" s="10"/>
      <c r="DST30" s="10"/>
      <c r="DSU30" s="10"/>
      <c r="DSV30" s="10"/>
      <c r="DSW30" s="10"/>
      <c r="DSX30" s="10"/>
      <c r="DSY30" s="10"/>
      <c r="DSZ30" s="10"/>
      <c r="DTA30" s="10"/>
      <c r="DTB30" s="10"/>
      <c r="DTC30" s="10"/>
      <c r="DTD30" s="10"/>
      <c r="DTE30" s="10"/>
      <c r="DTF30" s="10"/>
      <c r="DTG30" s="10"/>
      <c r="DTH30" s="10"/>
      <c r="DTI30" s="10"/>
      <c r="DTJ30" s="10"/>
      <c r="DTK30" s="10"/>
      <c r="DTL30" s="10"/>
      <c r="DTM30" s="10"/>
      <c r="DTN30" s="10"/>
      <c r="DTO30" s="10"/>
      <c r="DTP30" s="10"/>
      <c r="DTQ30" s="10"/>
      <c r="DTR30" s="10"/>
      <c r="DTS30" s="10"/>
      <c r="DTT30" s="10"/>
      <c r="DTU30" s="10"/>
      <c r="DTV30" s="10"/>
      <c r="DTW30" s="10"/>
      <c r="DTX30" s="10"/>
      <c r="DTY30" s="10"/>
      <c r="DTZ30" s="10"/>
      <c r="DUA30" s="10"/>
      <c r="DUB30" s="10"/>
      <c r="DUC30" s="10"/>
      <c r="DUD30" s="10"/>
      <c r="DUE30" s="10"/>
      <c r="DUF30" s="10"/>
      <c r="DUG30" s="10"/>
      <c r="DUH30" s="10"/>
      <c r="DUI30" s="10"/>
      <c r="DUJ30" s="10"/>
      <c r="DUK30" s="10"/>
      <c r="DUL30" s="10"/>
      <c r="DUM30" s="10"/>
      <c r="DUN30" s="10"/>
      <c r="DUO30" s="10"/>
      <c r="DUP30" s="10"/>
      <c r="DUQ30" s="10"/>
      <c r="DUR30" s="10"/>
      <c r="DUS30" s="10"/>
      <c r="DUT30" s="10"/>
      <c r="DUU30" s="10"/>
      <c r="DUV30" s="10"/>
      <c r="DUW30" s="10"/>
      <c r="DUX30" s="10"/>
      <c r="DUY30" s="10"/>
      <c r="DUZ30" s="10"/>
      <c r="DVA30" s="10"/>
      <c r="DVB30" s="10"/>
      <c r="DVC30" s="10"/>
      <c r="DVD30" s="10"/>
      <c r="DVE30" s="10"/>
      <c r="DVF30" s="10"/>
      <c r="DVG30" s="10"/>
      <c r="DVH30" s="10"/>
      <c r="DVI30" s="10"/>
      <c r="DVJ30" s="10"/>
      <c r="DVK30" s="10"/>
      <c r="DVL30" s="10"/>
      <c r="DVM30" s="10"/>
      <c r="DVN30" s="10"/>
      <c r="DVO30" s="10"/>
      <c r="DVP30" s="10"/>
      <c r="DVQ30" s="10"/>
      <c r="DVR30" s="10"/>
      <c r="DVS30" s="10"/>
      <c r="DVT30" s="10"/>
      <c r="DVU30" s="10"/>
      <c r="DVV30" s="10"/>
      <c r="DVW30" s="10"/>
      <c r="DVX30" s="10"/>
      <c r="DVY30" s="10"/>
      <c r="DVZ30" s="10"/>
      <c r="DWA30" s="10"/>
      <c r="DWB30" s="10"/>
      <c r="DWC30" s="10"/>
      <c r="DWD30" s="10"/>
      <c r="DWE30" s="10"/>
      <c r="DWF30" s="10"/>
      <c r="DWG30" s="10"/>
      <c r="DWH30" s="10"/>
      <c r="DWI30" s="10"/>
      <c r="DWJ30" s="10"/>
      <c r="DWK30" s="10"/>
      <c r="DWL30" s="10"/>
      <c r="DWM30" s="10"/>
      <c r="DWN30" s="10"/>
      <c r="DWO30" s="10"/>
      <c r="DWP30" s="10"/>
      <c r="DWQ30" s="10"/>
      <c r="DWR30" s="10"/>
      <c r="DWS30" s="10"/>
      <c r="DWT30" s="10"/>
      <c r="DWU30" s="10"/>
      <c r="DWV30" s="10"/>
      <c r="DWW30" s="10"/>
      <c r="DWX30" s="10"/>
      <c r="DWY30" s="10"/>
      <c r="DWZ30" s="10"/>
      <c r="DXA30" s="10"/>
      <c r="DXB30" s="10"/>
      <c r="DXC30" s="10"/>
      <c r="DXD30" s="10"/>
      <c r="DXE30" s="10"/>
      <c r="DXF30" s="10"/>
      <c r="DXG30" s="10"/>
      <c r="DXH30" s="10"/>
      <c r="DXI30" s="10"/>
      <c r="DXJ30" s="10"/>
      <c r="DXK30" s="10"/>
      <c r="DXL30" s="10"/>
      <c r="DXM30" s="10"/>
      <c r="DXN30" s="10"/>
      <c r="DXO30" s="10"/>
      <c r="DXP30" s="10"/>
      <c r="DXQ30" s="10"/>
      <c r="DXR30" s="10"/>
      <c r="DXS30" s="10"/>
      <c r="DXT30" s="10"/>
      <c r="DXU30" s="10"/>
      <c r="DXV30" s="10"/>
      <c r="DXW30" s="10"/>
      <c r="DXX30" s="10"/>
      <c r="DXY30" s="10"/>
      <c r="DXZ30" s="10"/>
      <c r="DYA30" s="10"/>
      <c r="DYB30" s="10"/>
      <c r="DYC30" s="10"/>
      <c r="DYD30" s="10"/>
      <c r="DYE30" s="10"/>
      <c r="DYF30" s="10"/>
      <c r="DYG30" s="10"/>
      <c r="DYH30" s="10"/>
      <c r="DYI30" s="10"/>
      <c r="DYJ30" s="10"/>
      <c r="DYK30" s="10"/>
      <c r="DYL30" s="10"/>
      <c r="DYM30" s="10"/>
      <c r="DYN30" s="10"/>
      <c r="DYO30" s="10"/>
      <c r="DYP30" s="10"/>
      <c r="DYQ30" s="10"/>
      <c r="DYR30" s="10"/>
      <c r="DYS30" s="10"/>
      <c r="DYT30" s="10"/>
      <c r="DYU30" s="10"/>
      <c r="DYV30" s="10"/>
      <c r="DYW30" s="10"/>
      <c r="DYX30" s="10"/>
      <c r="DYY30" s="10"/>
      <c r="DYZ30" s="10"/>
      <c r="DZA30" s="10"/>
      <c r="DZB30" s="10"/>
      <c r="DZC30" s="10"/>
      <c r="DZD30" s="10"/>
      <c r="DZE30" s="10"/>
      <c r="DZF30" s="10"/>
      <c r="DZG30" s="10"/>
      <c r="DZH30" s="10"/>
      <c r="DZI30" s="10"/>
      <c r="DZJ30" s="10"/>
      <c r="DZK30" s="10"/>
      <c r="DZL30" s="10"/>
      <c r="DZM30" s="10"/>
      <c r="DZN30" s="10"/>
      <c r="DZO30" s="10"/>
      <c r="DZP30" s="10"/>
      <c r="DZQ30" s="10"/>
      <c r="DZR30" s="10"/>
      <c r="DZS30" s="10"/>
      <c r="DZT30" s="10"/>
      <c r="DZU30" s="10"/>
      <c r="DZV30" s="10"/>
      <c r="DZW30" s="10"/>
      <c r="DZX30" s="10"/>
      <c r="DZY30" s="10"/>
      <c r="DZZ30" s="10"/>
      <c r="EAA30" s="10"/>
      <c r="EAB30" s="10"/>
      <c r="EAC30" s="10"/>
      <c r="EAD30" s="10"/>
      <c r="EAE30" s="10"/>
      <c r="EAF30" s="10"/>
      <c r="EAG30" s="10"/>
      <c r="EAH30" s="10"/>
      <c r="EAI30" s="10"/>
      <c r="EAJ30" s="10"/>
      <c r="EAK30" s="10"/>
      <c r="EAL30" s="10"/>
      <c r="EAM30" s="10"/>
      <c r="EAN30" s="10"/>
      <c r="EAO30" s="10"/>
      <c r="EAP30" s="10"/>
      <c r="EAQ30" s="10"/>
      <c r="EAR30" s="10"/>
      <c r="EAS30" s="10"/>
      <c r="EAT30" s="10"/>
      <c r="EAU30" s="10"/>
      <c r="EAV30" s="10"/>
      <c r="EAW30" s="10"/>
      <c r="EAX30" s="10"/>
      <c r="EAY30" s="10"/>
      <c r="EAZ30" s="10"/>
      <c r="EBA30" s="10"/>
      <c r="EBB30" s="10"/>
      <c r="EBC30" s="10"/>
      <c r="EBD30" s="10"/>
      <c r="EBE30" s="10"/>
      <c r="EBF30" s="10"/>
      <c r="EBG30" s="10"/>
      <c r="EBH30" s="10"/>
      <c r="EBI30" s="10"/>
      <c r="EBJ30" s="10"/>
      <c r="EBK30" s="10"/>
      <c r="EBL30" s="10"/>
      <c r="EBM30" s="10"/>
      <c r="EBN30" s="10"/>
      <c r="EBO30" s="10"/>
      <c r="EBP30" s="10"/>
      <c r="EBQ30" s="10"/>
      <c r="EBR30" s="10"/>
      <c r="EBS30" s="10"/>
      <c r="EBT30" s="10"/>
      <c r="EBU30" s="10"/>
      <c r="EBV30" s="10"/>
      <c r="EBW30" s="10"/>
      <c r="EBX30" s="10"/>
      <c r="EBY30" s="10"/>
      <c r="EBZ30" s="10"/>
      <c r="ECA30" s="10"/>
      <c r="ECB30" s="10"/>
      <c r="ECC30" s="10"/>
      <c r="ECD30" s="10"/>
      <c r="ECE30" s="10"/>
      <c r="ECF30" s="10"/>
      <c r="ECG30" s="10"/>
      <c r="ECH30" s="10"/>
      <c r="ECI30" s="10"/>
      <c r="ECJ30" s="10"/>
      <c r="ECK30" s="10"/>
      <c r="ECL30" s="10"/>
      <c r="ECM30" s="10"/>
      <c r="ECN30" s="10"/>
      <c r="ECO30" s="10"/>
      <c r="ECP30" s="10"/>
      <c r="ECQ30" s="10"/>
      <c r="ECR30" s="10"/>
      <c r="ECS30" s="10"/>
      <c r="ECT30" s="10"/>
      <c r="ECU30" s="10"/>
      <c r="ECV30" s="10"/>
      <c r="ECW30" s="10"/>
      <c r="ECX30" s="10"/>
      <c r="ECY30" s="10"/>
      <c r="ECZ30" s="10"/>
      <c r="EDA30" s="10"/>
      <c r="EDB30" s="10"/>
      <c r="EDC30" s="10"/>
      <c r="EDD30" s="10"/>
      <c r="EDE30" s="10"/>
      <c r="EDF30" s="10"/>
      <c r="EDG30" s="10"/>
      <c r="EDH30" s="10"/>
      <c r="EDI30" s="10"/>
      <c r="EDJ30" s="10"/>
      <c r="EDK30" s="10"/>
      <c r="EDL30" s="10"/>
      <c r="EDM30" s="10"/>
      <c r="EDN30" s="10"/>
      <c r="EDO30" s="10"/>
      <c r="EDP30" s="10"/>
      <c r="EDQ30" s="10"/>
      <c r="EDR30" s="10"/>
      <c r="EDS30" s="10"/>
      <c r="EDT30" s="10"/>
      <c r="EDU30" s="10"/>
      <c r="EDV30" s="10"/>
      <c r="EDW30" s="10"/>
      <c r="EDX30" s="10"/>
      <c r="EDY30" s="10"/>
      <c r="EDZ30" s="10"/>
      <c r="EEA30" s="10"/>
      <c r="EEB30" s="10"/>
      <c r="EEC30" s="10"/>
      <c r="EED30" s="10"/>
      <c r="EEE30" s="10"/>
      <c r="EEF30" s="10"/>
      <c r="EEG30" s="10"/>
      <c r="EEH30" s="10"/>
      <c r="EEI30" s="10"/>
      <c r="EEJ30" s="10"/>
      <c r="EEK30" s="10"/>
      <c r="EEL30" s="10"/>
      <c r="EEM30" s="10"/>
      <c r="EEN30" s="10"/>
      <c r="EEO30" s="10"/>
      <c r="EEP30" s="10"/>
      <c r="EEQ30" s="10"/>
      <c r="EER30" s="10"/>
      <c r="EES30" s="10"/>
      <c r="EET30" s="10"/>
      <c r="EEU30" s="10"/>
      <c r="EEV30" s="10"/>
      <c r="EEW30" s="10"/>
      <c r="EEX30" s="10"/>
      <c r="EEY30" s="10"/>
      <c r="EEZ30" s="10"/>
      <c r="EFA30" s="10"/>
      <c r="EFB30" s="10"/>
      <c r="EFC30" s="10"/>
      <c r="EFD30" s="10"/>
      <c r="EFE30" s="10"/>
      <c r="EFF30" s="10"/>
      <c r="EFG30" s="10"/>
      <c r="EFH30" s="10"/>
      <c r="EFI30" s="10"/>
      <c r="EFJ30" s="10"/>
      <c r="EFK30" s="10"/>
      <c r="EFL30" s="10"/>
      <c r="EFM30" s="10"/>
      <c r="EFN30" s="10"/>
      <c r="EFO30" s="10"/>
      <c r="EFP30" s="10"/>
      <c r="EFQ30" s="10"/>
      <c r="EFR30" s="10"/>
      <c r="EFS30" s="10"/>
      <c r="EFT30" s="10"/>
      <c r="EFU30" s="10"/>
      <c r="EFV30" s="10"/>
      <c r="EFW30" s="10"/>
      <c r="EFX30" s="10"/>
      <c r="EFY30" s="10"/>
      <c r="EFZ30" s="10"/>
      <c r="EGA30" s="10"/>
      <c r="EGB30" s="10"/>
      <c r="EGC30" s="10"/>
      <c r="EGD30" s="10"/>
      <c r="EGE30" s="10"/>
      <c r="EGF30" s="10"/>
      <c r="EGG30" s="10"/>
      <c r="EGH30" s="10"/>
      <c r="EGI30" s="10"/>
      <c r="EGJ30" s="10"/>
      <c r="EGK30" s="10"/>
      <c r="EGL30" s="10"/>
      <c r="EGM30" s="10"/>
      <c r="EGN30" s="10"/>
      <c r="EGO30" s="10"/>
      <c r="EGP30" s="10"/>
      <c r="EGQ30" s="10"/>
      <c r="EGR30" s="10"/>
      <c r="EGS30" s="10"/>
      <c r="EGT30" s="10"/>
      <c r="EGU30" s="10"/>
      <c r="EGV30" s="10"/>
      <c r="EGW30" s="10"/>
      <c r="EGX30" s="10"/>
      <c r="EGY30" s="10"/>
      <c r="EGZ30" s="10"/>
      <c r="EHA30" s="10"/>
      <c r="EHB30" s="10"/>
      <c r="EHC30" s="10"/>
      <c r="EHD30" s="10"/>
      <c r="EHE30" s="10"/>
      <c r="EHF30" s="10"/>
      <c r="EHG30" s="10"/>
      <c r="EHH30" s="10"/>
      <c r="EHI30" s="10"/>
      <c r="EHJ30" s="10"/>
      <c r="EHK30" s="10"/>
      <c r="EHL30" s="10"/>
      <c r="EHM30" s="10"/>
      <c r="EHN30" s="10"/>
      <c r="EHO30" s="10"/>
      <c r="EHP30" s="10"/>
      <c r="EHQ30" s="10"/>
      <c r="EHR30" s="10"/>
      <c r="EHS30" s="10"/>
      <c r="EHT30" s="10"/>
      <c r="EHU30" s="10"/>
      <c r="EHV30" s="10"/>
      <c r="EHW30" s="10"/>
      <c r="EHX30" s="10"/>
      <c r="EHY30" s="10"/>
      <c r="EHZ30" s="10"/>
      <c r="EIA30" s="10"/>
      <c r="EIB30" s="10"/>
      <c r="EIC30" s="10"/>
      <c r="EID30" s="10"/>
      <c r="EIE30" s="10"/>
      <c r="EIF30" s="10"/>
      <c r="EIG30" s="10"/>
      <c r="EIH30" s="10"/>
      <c r="EII30" s="10"/>
      <c r="EIJ30" s="10"/>
      <c r="EIK30" s="10"/>
      <c r="EIL30" s="10"/>
      <c r="EIM30" s="10"/>
      <c r="EIN30" s="10"/>
      <c r="EIO30" s="10"/>
      <c r="EIP30" s="10"/>
      <c r="EIQ30" s="10"/>
      <c r="EIR30" s="10"/>
      <c r="EIS30" s="10"/>
      <c r="EIT30" s="10"/>
      <c r="EIU30" s="10"/>
      <c r="EIV30" s="10"/>
      <c r="EIW30" s="10"/>
      <c r="EIX30" s="10"/>
      <c r="EIY30" s="10"/>
      <c r="EIZ30" s="10"/>
      <c r="EJA30" s="10"/>
      <c r="EJB30" s="10"/>
      <c r="EJC30" s="10"/>
      <c r="EJD30" s="10"/>
      <c r="EJE30" s="10"/>
      <c r="EJF30" s="10"/>
      <c r="EJG30" s="10"/>
      <c r="EJH30" s="10"/>
      <c r="EJI30" s="10"/>
      <c r="EJJ30" s="10"/>
      <c r="EJK30" s="10"/>
      <c r="EJL30" s="10"/>
      <c r="EJM30" s="10"/>
      <c r="EJN30" s="10"/>
      <c r="EJO30" s="10"/>
      <c r="EJP30" s="10"/>
      <c r="EJQ30" s="10"/>
      <c r="EJR30" s="10"/>
      <c r="EJS30" s="10"/>
      <c r="EJT30" s="10"/>
      <c r="EJU30" s="10"/>
      <c r="EJV30" s="10"/>
      <c r="EJW30" s="10"/>
      <c r="EJX30" s="10"/>
      <c r="EJY30" s="10"/>
      <c r="EJZ30" s="10"/>
      <c r="EKA30" s="10"/>
      <c r="EKB30" s="10"/>
      <c r="EKC30" s="10"/>
      <c r="EKD30" s="10"/>
      <c r="EKE30" s="10"/>
      <c r="EKF30" s="10"/>
      <c r="EKG30" s="10"/>
      <c r="EKH30" s="10"/>
      <c r="EKI30" s="10"/>
      <c r="EKJ30" s="10"/>
      <c r="EKK30" s="10"/>
      <c r="EKL30" s="10"/>
      <c r="EKM30" s="10"/>
      <c r="EKN30" s="10"/>
      <c r="EKO30" s="10"/>
      <c r="EKP30" s="10"/>
      <c r="EKQ30" s="10"/>
      <c r="EKR30" s="10"/>
      <c r="EKS30" s="10"/>
      <c r="EKT30" s="10"/>
      <c r="EKU30" s="10"/>
      <c r="EKV30" s="10"/>
      <c r="EKW30" s="10"/>
      <c r="EKX30" s="10"/>
      <c r="EKY30" s="10"/>
      <c r="EKZ30" s="10"/>
      <c r="ELA30" s="10"/>
      <c r="ELB30" s="10"/>
      <c r="ELC30" s="10"/>
      <c r="ELD30" s="10"/>
      <c r="ELE30" s="10"/>
      <c r="ELF30" s="10"/>
      <c r="ELG30" s="10"/>
      <c r="ELH30" s="10"/>
      <c r="ELI30" s="10"/>
      <c r="ELJ30" s="10"/>
      <c r="ELK30" s="10"/>
      <c r="ELL30" s="10"/>
      <c r="ELM30" s="10"/>
      <c r="ELN30" s="10"/>
      <c r="ELO30" s="10"/>
      <c r="ELP30" s="10"/>
      <c r="ELQ30" s="10"/>
      <c r="ELR30" s="10"/>
      <c r="ELS30" s="10"/>
      <c r="ELT30" s="10"/>
      <c r="ELU30" s="10"/>
      <c r="ELV30" s="10"/>
      <c r="ELW30" s="10"/>
      <c r="ELX30" s="10"/>
      <c r="ELY30" s="10"/>
      <c r="ELZ30" s="10"/>
      <c r="EMA30" s="10"/>
      <c r="EMB30" s="10"/>
      <c r="EMC30" s="10"/>
      <c r="EMD30" s="10"/>
      <c r="EME30" s="10"/>
      <c r="EMF30" s="10"/>
      <c r="EMG30" s="10"/>
      <c r="EMH30" s="10"/>
      <c r="EMI30" s="10"/>
      <c r="EMJ30" s="10"/>
      <c r="EMK30" s="10"/>
      <c r="EML30" s="10"/>
      <c r="EMM30" s="10"/>
      <c r="EMN30" s="10"/>
      <c r="EMO30" s="10"/>
      <c r="EMP30" s="10"/>
      <c r="EMQ30" s="10"/>
      <c r="EMR30" s="10"/>
      <c r="EMS30" s="10"/>
      <c r="EMT30" s="10"/>
      <c r="EMU30" s="10"/>
      <c r="EMV30" s="10"/>
      <c r="EMW30" s="10"/>
      <c r="EMX30" s="10"/>
      <c r="EMY30" s="10"/>
      <c r="EMZ30" s="10"/>
      <c r="ENA30" s="10"/>
      <c r="ENB30" s="10"/>
      <c r="ENC30" s="10"/>
      <c r="END30" s="10"/>
      <c r="ENE30" s="10"/>
      <c r="ENF30" s="10"/>
      <c r="ENG30" s="10"/>
      <c r="ENH30" s="10"/>
      <c r="ENI30" s="10"/>
      <c r="ENJ30" s="10"/>
      <c r="ENK30" s="10"/>
      <c r="ENL30" s="10"/>
      <c r="ENM30" s="10"/>
      <c r="ENN30" s="10"/>
      <c r="ENO30" s="10"/>
      <c r="ENP30" s="10"/>
      <c r="ENQ30" s="10"/>
      <c r="ENR30" s="10"/>
      <c r="ENS30" s="10"/>
      <c r="ENT30" s="10"/>
      <c r="ENU30" s="10"/>
      <c r="ENV30" s="10"/>
      <c r="ENW30" s="10"/>
      <c r="ENX30" s="10"/>
      <c r="ENY30" s="10"/>
      <c r="ENZ30" s="10"/>
      <c r="EOA30" s="10"/>
      <c r="EOB30" s="10"/>
      <c r="EOC30" s="10"/>
      <c r="EOD30" s="10"/>
      <c r="EOE30" s="10"/>
      <c r="EOF30" s="10"/>
      <c r="EOG30" s="10"/>
      <c r="EOH30" s="10"/>
      <c r="EOI30" s="10"/>
      <c r="EOJ30" s="10"/>
      <c r="EOK30" s="10"/>
      <c r="EOL30" s="10"/>
      <c r="EOM30" s="10"/>
      <c r="EON30" s="10"/>
      <c r="EOO30" s="10"/>
      <c r="EOP30" s="10"/>
      <c r="EOQ30" s="10"/>
      <c r="EOR30" s="10"/>
      <c r="EOS30" s="10"/>
      <c r="EOT30" s="10"/>
      <c r="EOU30" s="10"/>
      <c r="EOV30" s="10"/>
      <c r="EOW30" s="10"/>
      <c r="EOX30" s="10"/>
      <c r="EOY30" s="10"/>
      <c r="EOZ30" s="10"/>
      <c r="EPA30" s="10"/>
      <c r="EPB30" s="10"/>
      <c r="EPC30" s="10"/>
      <c r="EPD30" s="10"/>
      <c r="EPE30" s="10"/>
      <c r="EPF30" s="10"/>
      <c r="EPG30" s="10"/>
      <c r="EPH30" s="10"/>
      <c r="EPI30" s="10"/>
      <c r="EPJ30" s="10"/>
      <c r="EPK30" s="10"/>
      <c r="EPL30" s="10"/>
      <c r="EPM30" s="10"/>
      <c r="EPN30" s="10"/>
      <c r="EPO30" s="10"/>
      <c r="EPP30" s="10"/>
      <c r="EPQ30" s="10"/>
      <c r="EPR30" s="10"/>
      <c r="EPS30" s="10"/>
      <c r="EPT30" s="10"/>
      <c r="EPU30" s="10"/>
      <c r="EPV30" s="10"/>
      <c r="EPW30" s="10"/>
      <c r="EPX30" s="10"/>
      <c r="EPY30" s="10"/>
      <c r="EPZ30" s="10"/>
      <c r="EQA30" s="10"/>
      <c r="EQB30" s="10"/>
      <c r="EQC30" s="10"/>
      <c r="EQD30" s="10"/>
      <c r="EQE30" s="10"/>
      <c r="EQF30" s="10"/>
      <c r="EQG30" s="10"/>
      <c r="EQH30" s="10"/>
      <c r="EQI30" s="10"/>
      <c r="EQJ30" s="10"/>
      <c r="EQK30" s="10"/>
      <c r="EQL30" s="10"/>
      <c r="EQM30" s="10"/>
      <c r="EQN30" s="10"/>
      <c r="EQO30" s="10"/>
      <c r="EQP30" s="10"/>
      <c r="EQQ30" s="10"/>
      <c r="EQR30" s="10"/>
      <c r="EQS30" s="10"/>
      <c r="EQT30" s="10"/>
      <c r="EQU30" s="10"/>
      <c r="EQV30" s="10"/>
      <c r="EQW30" s="10"/>
      <c r="EQX30" s="10"/>
      <c r="EQY30" s="10"/>
      <c r="EQZ30" s="10"/>
      <c r="ERA30" s="10"/>
      <c r="ERB30" s="10"/>
      <c r="ERC30" s="10"/>
      <c r="ERD30" s="10"/>
      <c r="ERE30" s="10"/>
      <c r="ERF30" s="10"/>
      <c r="ERG30" s="10"/>
      <c r="ERH30" s="10"/>
      <c r="ERI30" s="10"/>
      <c r="ERJ30" s="10"/>
      <c r="ERK30" s="10"/>
      <c r="ERL30" s="10"/>
      <c r="ERM30" s="10"/>
      <c r="ERN30" s="10"/>
      <c r="ERO30" s="10"/>
      <c r="ERP30" s="10"/>
      <c r="ERQ30" s="10"/>
      <c r="ERR30" s="10"/>
      <c r="ERS30" s="10"/>
      <c r="ERT30" s="10"/>
      <c r="ERU30" s="10"/>
      <c r="ERV30" s="10"/>
      <c r="ERW30" s="10"/>
      <c r="ERX30" s="10"/>
      <c r="ERY30" s="10"/>
      <c r="ERZ30" s="10"/>
      <c r="ESA30" s="10"/>
      <c r="ESB30" s="10"/>
      <c r="ESC30" s="10"/>
      <c r="ESD30" s="10"/>
      <c r="ESE30" s="10"/>
      <c r="ESF30" s="10"/>
      <c r="ESG30" s="10"/>
      <c r="ESH30" s="10"/>
      <c r="ESI30" s="10"/>
      <c r="ESJ30" s="10"/>
      <c r="ESK30" s="10"/>
      <c r="ESL30" s="10"/>
      <c r="ESM30" s="10"/>
      <c r="ESN30" s="10"/>
      <c r="ESO30" s="10"/>
      <c r="ESP30" s="10"/>
      <c r="ESQ30" s="10"/>
      <c r="ESR30" s="10"/>
      <c r="ESS30" s="10"/>
      <c r="EST30" s="10"/>
      <c r="ESU30" s="10"/>
      <c r="ESV30" s="10"/>
      <c r="ESW30" s="10"/>
      <c r="ESX30" s="10"/>
      <c r="ESY30" s="10"/>
      <c r="ESZ30" s="10"/>
      <c r="ETA30" s="10"/>
      <c r="ETB30" s="10"/>
      <c r="ETC30" s="10"/>
      <c r="ETD30" s="10"/>
      <c r="ETE30" s="10"/>
      <c r="ETF30" s="10"/>
      <c r="ETG30" s="10"/>
      <c r="ETH30" s="10"/>
      <c r="ETI30" s="10"/>
      <c r="ETJ30" s="10"/>
      <c r="ETK30" s="10"/>
      <c r="ETL30" s="10"/>
      <c r="ETM30" s="10"/>
      <c r="ETN30" s="10"/>
      <c r="ETO30" s="10"/>
      <c r="ETP30" s="10"/>
      <c r="ETQ30" s="10"/>
      <c r="ETR30" s="10"/>
      <c r="ETS30" s="10"/>
      <c r="ETT30" s="10"/>
      <c r="ETU30" s="10"/>
      <c r="ETV30" s="10"/>
      <c r="ETW30" s="10"/>
      <c r="ETX30" s="10"/>
      <c r="ETY30" s="10"/>
      <c r="ETZ30" s="10"/>
      <c r="EUA30" s="10"/>
      <c r="EUB30" s="10"/>
      <c r="EUC30" s="10"/>
      <c r="EUD30" s="10"/>
      <c r="EUE30" s="10"/>
      <c r="EUF30" s="10"/>
      <c r="EUG30" s="10"/>
      <c r="EUH30" s="10"/>
      <c r="EUI30" s="10"/>
      <c r="EUJ30" s="10"/>
      <c r="EUK30" s="10"/>
      <c r="EUL30" s="10"/>
      <c r="EUM30" s="10"/>
      <c r="EUN30" s="10"/>
      <c r="EUO30" s="10"/>
      <c r="EUP30" s="10"/>
      <c r="EUQ30" s="10"/>
      <c r="EUR30" s="10"/>
      <c r="EUS30" s="10"/>
      <c r="EUT30" s="10"/>
      <c r="EUU30" s="10"/>
      <c r="EUV30" s="10"/>
      <c r="EUW30" s="10"/>
      <c r="EUX30" s="10"/>
      <c r="EUY30" s="10"/>
      <c r="EUZ30" s="10"/>
      <c r="EVA30" s="10"/>
      <c r="EVB30" s="10"/>
      <c r="EVC30" s="10"/>
      <c r="EVD30" s="10"/>
      <c r="EVE30" s="10"/>
      <c r="EVF30" s="10"/>
      <c r="EVG30" s="10"/>
      <c r="EVH30" s="10"/>
      <c r="EVI30" s="10"/>
      <c r="EVJ30" s="10"/>
      <c r="EVK30" s="10"/>
      <c r="EVL30" s="10"/>
      <c r="EVM30" s="10"/>
      <c r="EVN30" s="10"/>
      <c r="EVO30" s="10"/>
      <c r="EVP30" s="10"/>
      <c r="EVQ30" s="10"/>
      <c r="EVR30" s="10"/>
      <c r="EVS30" s="10"/>
      <c r="EVT30" s="10"/>
      <c r="EVU30" s="10"/>
      <c r="EVV30" s="10"/>
      <c r="EVW30" s="10"/>
      <c r="EVX30" s="10"/>
      <c r="EVY30" s="10"/>
      <c r="EVZ30" s="10"/>
      <c r="EWA30" s="10"/>
      <c r="EWB30" s="10"/>
      <c r="EWC30" s="10"/>
      <c r="EWD30" s="10"/>
      <c r="EWE30" s="10"/>
      <c r="EWF30" s="10"/>
      <c r="EWG30" s="10"/>
      <c r="EWH30" s="10"/>
      <c r="EWI30" s="10"/>
      <c r="EWJ30" s="10"/>
      <c r="EWK30" s="10"/>
      <c r="EWL30" s="10"/>
      <c r="EWM30" s="10"/>
      <c r="EWN30" s="10"/>
      <c r="EWO30" s="10"/>
      <c r="EWP30" s="10"/>
      <c r="EWQ30" s="10"/>
      <c r="EWR30" s="10"/>
      <c r="EWS30" s="10"/>
      <c r="EWT30" s="10"/>
      <c r="EWU30" s="10"/>
      <c r="EWV30" s="10"/>
      <c r="EWW30" s="10"/>
      <c r="EWX30" s="10"/>
      <c r="EWY30" s="10"/>
      <c r="EWZ30" s="10"/>
      <c r="EXA30" s="10"/>
      <c r="EXB30" s="10"/>
      <c r="EXC30" s="10"/>
      <c r="EXD30" s="10"/>
      <c r="EXE30" s="10"/>
      <c r="EXF30" s="10"/>
      <c r="EXG30" s="10"/>
      <c r="EXH30" s="10"/>
      <c r="EXI30" s="10"/>
      <c r="EXJ30" s="10"/>
      <c r="EXK30" s="10"/>
      <c r="EXL30" s="10"/>
      <c r="EXM30" s="10"/>
      <c r="EXN30" s="10"/>
      <c r="EXO30" s="10"/>
      <c r="EXP30" s="10"/>
      <c r="EXQ30" s="10"/>
      <c r="EXR30" s="10"/>
      <c r="EXS30" s="10"/>
      <c r="EXT30" s="10"/>
      <c r="EXU30" s="10"/>
      <c r="EXV30" s="10"/>
      <c r="EXW30" s="10"/>
      <c r="EXX30" s="10"/>
      <c r="EXY30" s="10"/>
      <c r="EXZ30" s="10"/>
      <c r="EYA30" s="10"/>
      <c r="EYB30" s="10"/>
      <c r="EYC30" s="10"/>
      <c r="EYD30" s="10"/>
      <c r="EYE30" s="10"/>
      <c r="EYF30" s="10"/>
      <c r="EYG30" s="10"/>
      <c r="EYH30" s="10"/>
      <c r="EYI30" s="10"/>
      <c r="EYJ30" s="10"/>
      <c r="EYK30" s="10"/>
      <c r="EYL30" s="10"/>
      <c r="EYM30" s="10"/>
      <c r="EYN30" s="10"/>
      <c r="EYO30" s="10"/>
      <c r="EYP30" s="10"/>
      <c r="EYQ30" s="10"/>
      <c r="EYR30" s="10"/>
      <c r="EYS30" s="10"/>
      <c r="EYT30" s="10"/>
      <c r="EYU30" s="10"/>
      <c r="EYV30" s="10"/>
      <c r="EYW30" s="10"/>
      <c r="EYX30" s="10"/>
      <c r="EYY30" s="10"/>
      <c r="EYZ30" s="10"/>
      <c r="EZA30" s="10"/>
      <c r="EZB30" s="10"/>
      <c r="EZC30" s="10"/>
      <c r="EZD30" s="10"/>
      <c r="EZE30" s="10"/>
      <c r="EZF30" s="10"/>
      <c r="EZG30" s="10"/>
      <c r="EZH30" s="10"/>
      <c r="EZI30" s="10"/>
      <c r="EZJ30" s="10"/>
      <c r="EZK30" s="10"/>
      <c r="EZL30" s="10"/>
      <c r="EZM30" s="10"/>
      <c r="EZN30" s="10"/>
      <c r="EZO30" s="10"/>
      <c r="EZP30" s="10"/>
      <c r="EZQ30" s="10"/>
      <c r="EZR30" s="10"/>
      <c r="EZS30" s="10"/>
      <c r="EZT30" s="10"/>
      <c r="EZU30" s="10"/>
      <c r="EZV30" s="10"/>
      <c r="EZW30" s="10"/>
      <c r="EZX30" s="10"/>
      <c r="EZY30" s="10"/>
      <c r="EZZ30" s="10"/>
      <c r="FAA30" s="10"/>
      <c r="FAB30" s="10"/>
      <c r="FAC30" s="10"/>
      <c r="FAD30" s="10"/>
      <c r="FAE30" s="10"/>
      <c r="FAF30" s="10"/>
      <c r="FAG30" s="10"/>
      <c r="FAH30" s="10"/>
      <c r="FAI30" s="10"/>
      <c r="FAJ30" s="10"/>
      <c r="FAK30" s="10"/>
      <c r="FAL30" s="10"/>
      <c r="FAM30" s="10"/>
      <c r="FAN30" s="10"/>
      <c r="FAO30" s="10"/>
      <c r="FAP30" s="10"/>
      <c r="FAQ30" s="10"/>
      <c r="FAR30" s="10"/>
      <c r="FAS30" s="10"/>
      <c r="FAT30" s="10"/>
      <c r="FAU30" s="10"/>
      <c r="FAV30" s="10"/>
      <c r="FAW30" s="10"/>
      <c r="FAX30" s="10"/>
      <c r="FAY30" s="10"/>
      <c r="FAZ30" s="10"/>
      <c r="FBA30" s="10"/>
      <c r="FBB30" s="10"/>
      <c r="FBC30" s="10"/>
      <c r="FBD30" s="10"/>
      <c r="FBE30" s="10"/>
      <c r="FBF30" s="10"/>
      <c r="FBG30" s="10"/>
      <c r="FBH30" s="10"/>
      <c r="FBI30" s="10"/>
      <c r="FBJ30" s="10"/>
      <c r="FBK30" s="10"/>
      <c r="FBL30" s="10"/>
      <c r="FBM30" s="10"/>
      <c r="FBN30" s="10"/>
      <c r="FBO30" s="10"/>
      <c r="FBP30" s="10"/>
      <c r="FBQ30" s="10"/>
      <c r="FBR30" s="10"/>
      <c r="FBS30" s="10"/>
      <c r="FBT30" s="10"/>
      <c r="FBU30" s="10"/>
      <c r="FBV30" s="10"/>
      <c r="FBW30" s="10"/>
      <c r="FBX30" s="10"/>
      <c r="FBY30" s="10"/>
      <c r="FBZ30" s="10"/>
      <c r="FCA30" s="10"/>
      <c r="FCB30" s="10"/>
      <c r="FCC30" s="10"/>
      <c r="FCD30" s="10"/>
      <c r="FCE30" s="10"/>
      <c r="FCF30" s="10"/>
      <c r="FCG30" s="10"/>
      <c r="FCH30" s="10"/>
      <c r="FCI30" s="10"/>
      <c r="FCJ30" s="10"/>
      <c r="FCK30" s="10"/>
      <c r="FCL30" s="10"/>
      <c r="FCM30" s="10"/>
      <c r="FCN30" s="10"/>
      <c r="FCO30" s="10"/>
      <c r="FCP30" s="10"/>
      <c r="FCQ30" s="10"/>
      <c r="FCR30" s="10"/>
      <c r="FCS30" s="10"/>
      <c r="FCT30" s="10"/>
      <c r="FCU30" s="10"/>
      <c r="FCV30" s="10"/>
      <c r="FCW30" s="10"/>
      <c r="FCX30" s="10"/>
      <c r="FCY30" s="10"/>
      <c r="FCZ30" s="10"/>
      <c r="FDA30" s="10"/>
      <c r="FDB30" s="10"/>
      <c r="FDC30" s="10"/>
      <c r="FDD30" s="10"/>
      <c r="FDE30" s="10"/>
      <c r="FDF30" s="10"/>
      <c r="FDG30" s="10"/>
      <c r="FDH30" s="10"/>
      <c r="FDI30" s="10"/>
      <c r="FDJ30" s="10"/>
      <c r="FDK30" s="10"/>
      <c r="FDL30" s="10"/>
      <c r="FDM30" s="10"/>
      <c r="FDN30" s="10"/>
      <c r="FDO30" s="10"/>
      <c r="FDP30" s="10"/>
      <c r="FDQ30" s="10"/>
      <c r="FDR30" s="10"/>
      <c r="FDS30" s="10"/>
      <c r="FDT30" s="10"/>
      <c r="FDU30" s="10"/>
      <c r="FDV30" s="10"/>
      <c r="FDW30" s="10"/>
      <c r="FDX30" s="10"/>
      <c r="FDY30" s="10"/>
      <c r="FDZ30" s="10"/>
      <c r="FEA30" s="10"/>
      <c r="FEB30" s="10"/>
      <c r="FEC30" s="10"/>
      <c r="FED30" s="10"/>
      <c r="FEE30" s="10"/>
      <c r="FEF30" s="10"/>
      <c r="FEG30" s="10"/>
      <c r="FEH30" s="10"/>
      <c r="FEI30" s="10"/>
      <c r="FEJ30" s="10"/>
      <c r="FEK30" s="10"/>
      <c r="FEL30" s="10"/>
      <c r="FEM30" s="10"/>
      <c r="FEN30" s="10"/>
      <c r="FEO30" s="10"/>
      <c r="FEP30" s="10"/>
      <c r="FEQ30" s="10"/>
      <c r="FER30" s="10"/>
      <c r="FES30" s="10"/>
      <c r="FET30" s="10"/>
      <c r="FEU30" s="10"/>
      <c r="FEV30" s="10"/>
      <c r="FEW30" s="10"/>
      <c r="FEX30" s="10"/>
      <c r="FEY30" s="10"/>
      <c r="FEZ30" s="10"/>
      <c r="FFA30" s="10"/>
      <c r="FFB30" s="10"/>
      <c r="FFC30" s="10"/>
      <c r="FFD30" s="10"/>
      <c r="FFE30" s="10"/>
      <c r="FFF30" s="10"/>
      <c r="FFG30" s="10"/>
      <c r="FFH30" s="10"/>
      <c r="FFI30" s="10"/>
      <c r="FFJ30" s="10"/>
      <c r="FFK30" s="10"/>
      <c r="FFL30" s="10"/>
      <c r="FFM30" s="10"/>
      <c r="FFN30" s="10"/>
      <c r="FFO30" s="10"/>
      <c r="FFP30" s="10"/>
      <c r="FFQ30" s="10"/>
      <c r="FFR30" s="10"/>
      <c r="FFS30" s="10"/>
      <c r="FFT30" s="10"/>
      <c r="FFU30" s="10"/>
      <c r="FFV30" s="10"/>
      <c r="FFW30" s="10"/>
      <c r="FFX30" s="10"/>
      <c r="FFY30" s="10"/>
      <c r="FFZ30" s="10"/>
      <c r="FGA30" s="10"/>
      <c r="FGB30" s="10"/>
      <c r="FGC30" s="10"/>
      <c r="FGD30" s="10"/>
      <c r="FGE30" s="10"/>
      <c r="FGF30" s="10"/>
      <c r="FGG30" s="10"/>
      <c r="FGH30" s="10"/>
      <c r="FGI30" s="10"/>
      <c r="FGJ30" s="10"/>
      <c r="FGK30" s="10"/>
      <c r="FGL30" s="10"/>
      <c r="FGM30" s="10"/>
      <c r="FGN30" s="10"/>
      <c r="FGO30" s="10"/>
      <c r="FGP30" s="10"/>
      <c r="FGQ30" s="10"/>
      <c r="FGR30" s="10"/>
      <c r="FGS30" s="10"/>
      <c r="FGT30" s="10"/>
      <c r="FGU30" s="10"/>
      <c r="FGV30" s="10"/>
      <c r="FGW30" s="10"/>
      <c r="FGX30" s="10"/>
      <c r="FGY30" s="10"/>
      <c r="FGZ30" s="10"/>
      <c r="FHA30" s="10"/>
      <c r="FHB30" s="10"/>
      <c r="FHC30" s="10"/>
      <c r="FHD30" s="10"/>
      <c r="FHE30" s="10"/>
      <c r="FHF30" s="10"/>
      <c r="FHG30" s="10"/>
      <c r="FHH30" s="10"/>
      <c r="FHI30" s="10"/>
      <c r="FHJ30" s="10"/>
      <c r="FHK30" s="10"/>
      <c r="FHL30" s="10"/>
      <c r="FHM30" s="10"/>
      <c r="FHN30" s="10"/>
      <c r="FHO30" s="10"/>
      <c r="FHP30" s="10"/>
      <c r="FHQ30" s="10"/>
      <c r="FHR30" s="10"/>
      <c r="FHS30" s="10"/>
      <c r="FHT30" s="10"/>
      <c r="FHU30" s="10"/>
      <c r="FHV30" s="10"/>
      <c r="FHW30" s="10"/>
      <c r="FHX30" s="10"/>
      <c r="FHY30" s="10"/>
      <c r="FHZ30" s="10"/>
      <c r="FIA30" s="10"/>
      <c r="FIB30" s="10"/>
      <c r="FIC30" s="10"/>
      <c r="FID30" s="10"/>
      <c r="FIE30" s="10"/>
      <c r="FIF30" s="10"/>
      <c r="FIG30" s="10"/>
      <c r="FIH30" s="10"/>
      <c r="FII30" s="10"/>
      <c r="FIJ30" s="10"/>
      <c r="FIK30" s="10"/>
      <c r="FIL30" s="10"/>
      <c r="FIM30" s="10"/>
      <c r="FIN30" s="10"/>
      <c r="FIO30" s="10"/>
      <c r="FIP30" s="10"/>
      <c r="FIQ30" s="10"/>
      <c r="FIR30" s="10"/>
      <c r="FIS30" s="10"/>
      <c r="FIT30" s="10"/>
      <c r="FIU30" s="10"/>
      <c r="FIV30" s="10"/>
      <c r="FIW30" s="10"/>
      <c r="FIX30" s="10"/>
      <c r="FIY30" s="10"/>
      <c r="FIZ30" s="10"/>
      <c r="FJA30" s="10"/>
      <c r="FJB30" s="10"/>
      <c r="FJC30" s="10"/>
      <c r="FJD30" s="10"/>
      <c r="FJE30" s="10"/>
      <c r="FJF30" s="10"/>
      <c r="FJG30" s="10"/>
      <c r="FJH30" s="10"/>
      <c r="FJI30" s="10"/>
      <c r="FJJ30" s="10"/>
      <c r="FJK30" s="10"/>
      <c r="FJL30" s="10"/>
      <c r="FJM30" s="10"/>
      <c r="FJN30" s="10"/>
      <c r="FJO30" s="10"/>
      <c r="FJP30" s="10"/>
      <c r="FJQ30" s="10"/>
      <c r="FJR30" s="10"/>
      <c r="FJS30" s="10"/>
      <c r="FJT30" s="10"/>
      <c r="FJU30" s="10"/>
      <c r="FJV30" s="10"/>
      <c r="FJW30" s="10"/>
      <c r="FJX30" s="10"/>
      <c r="FJY30" s="10"/>
      <c r="FJZ30" s="10"/>
      <c r="FKA30" s="10"/>
      <c r="FKB30" s="10"/>
      <c r="FKC30" s="10"/>
      <c r="FKD30" s="10"/>
      <c r="FKE30" s="10"/>
      <c r="FKF30" s="10"/>
      <c r="FKG30" s="10"/>
      <c r="FKH30" s="10"/>
      <c r="FKI30" s="10"/>
      <c r="FKJ30" s="10"/>
      <c r="FKK30" s="10"/>
      <c r="FKL30" s="10"/>
      <c r="FKM30" s="10"/>
      <c r="FKN30" s="10"/>
      <c r="FKO30" s="10"/>
      <c r="FKP30" s="10"/>
      <c r="FKQ30" s="10"/>
      <c r="FKR30" s="10"/>
      <c r="FKS30" s="10"/>
      <c r="FKT30" s="10"/>
      <c r="FKU30" s="10"/>
      <c r="FKV30" s="10"/>
      <c r="FKW30" s="10"/>
      <c r="FKX30" s="10"/>
      <c r="FKY30" s="10"/>
      <c r="FKZ30" s="10"/>
      <c r="FLA30" s="10"/>
      <c r="FLB30" s="10"/>
      <c r="FLC30" s="10"/>
      <c r="FLD30" s="10"/>
      <c r="FLE30" s="10"/>
      <c r="FLF30" s="10"/>
      <c r="FLG30" s="10"/>
      <c r="FLH30" s="10"/>
      <c r="FLI30" s="10"/>
      <c r="FLJ30" s="10"/>
      <c r="FLK30" s="10"/>
      <c r="FLL30" s="10"/>
      <c r="FLM30" s="10"/>
      <c r="FLN30" s="10"/>
      <c r="FLO30" s="10"/>
      <c r="FLP30" s="10"/>
      <c r="FLQ30" s="10"/>
      <c r="FLR30" s="10"/>
      <c r="FLS30" s="10"/>
      <c r="FLT30" s="10"/>
      <c r="FLU30" s="10"/>
      <c r="FLV30" s="10"/>
      <c r="FLW30" s="10"/>
      <c r="FLX30" s="10"/>
      <c r="FLY30" s="10"/>
      <c r="FLZ30" s="10"/>
      <c r="FMA30" s="10"/>
      <c r="FMB30" s="10"/>
      <c r="FMC30" s="10"/>
      <c r="FMD30" s="10"/>
      <c r="FME30" s="10"/>
      <c r="FMF30" s="10"/>
      <c r="FMG30" s="10"/>
      <c r="FMH30" s="10"/>
      <c r="FMI30" s="10"/>
      <c r="FMJ30" s="10"/>
      <c r="FMK30" s="10"/>
      <c r="FML30" s="10"/>
      <c r="FMM30" s="10"/>
      <c r="FMN30" s="10"/>
      <c r="FMO30" s="10"/>
      <c r="FMP30" s="10"/>
      <c r="FMQ30" s="10"/>
      <c r="FMR30" s="10"/>
      <c r="FMS30" s="10"/>
      <c r="FMT30" s="10"/>
      <c r="FMU30" s="10"/>
      <c r="FMV30" s="10"/>
      <c r="FMW30" s="10"/>
      <c r="FMX30" s="10"/>
      <c r="FMY30" s="10"/>
      <c r="FMZ30" s="10"/>
      <c r="FNA30" s="10"/>
      <c r="FNB30" s="10"/>
      <c r="FNC30" s="10"/>
      <c r="FND30" s="10"/>
      <c r="FNE30" s="10"/>
      <c r="FNF30" s="10"/>
      <c r="FNG30" s="10"/>
      <c r="FNH30" s="10"/>
      <c r="FNI30" s="10"/>
      <c r="FNJ30" s="10"/>
      <c r="FNK30" s="10"/>
      <c r="FNL30" s="10"/>
      <c r="FNM30" s="10"/>
      <c r="FNN30" s="10"/>
      <c r="FNO30" s="10"/>
      <c r="FNP30" s="10"/>
      <c r="FNQ30" s="10"/>
      <c r="FNR30" s="10"/>
      <c r="FNS30" s="10"/>
      <c r="FNT30" s="10"/>
      <c r="FNU30" s="10"/>
      <c r="FNV30" s="10"/>
      <c r="FNW30" s="10"/>
      <c r="FNX30" s="10"/>
      <c r="FNY30" s="10"/>
      <c r="FNZ30" s="10"/>
      <c r="FOA30" s="10"/>
      <c r="FOB30" s="10"/>
      <c r="FOC30" s="10"/>
      <c r="FOD30" s="10"/>
      <c r="FOE30" s="10"/>
      <c r="FOF30" s="10"/>
      <c r="FOG30" s="10"/>
      <c r="FOH30" s="10"/>
      <c r="FOI30" s="10"/>
      <c r="FOJ30" s="10"/>
      <c r="FOK30" s="10"/>
      <c r="FOL30" s="10"/>
      <c r="FOM30" s="10"/>
      <c r="FON30" s="10"/>
      <c r="FOO30" s="10"/>
      <c r="FOP30" s="10"/>
      <c r="FOQ30" s="10"/>
      <c r="FOR30" s="10"/>
      <c r="FOS30" s="10"/>
      <c r="FOT30" s="10"/>
      <c r="FOU30" s="10"/>
      <c r="FOV30" s="10"/>
      <c r="FOW30" s="10"/>
      <c r="FOX30" s="10"/>
      <c r="FOY30" s="10"/>
      <c r="FOZ30" s="10"/>
      <c r="FPA30" s="10"/>
      <c r="FPB30" s="10"/>
      <c r="FPC30" s="10"/>
      <c r="FPD30" s="10"/>
      <c r="FPE30" s="10"/>
      <c r="FPF30" s="10"/>
      <c r="FPG30" s="10"/>
      <c r="FPH30" s="10"/>
      <c r="FPI30" s="10"/>
      <c r="FPJ30" s="10"/>
      <c r="FPK30" s="10"/>
      <c r="FPL30" s="10"/>
      <c r="FPM30" s="10"/>
      <c r="FPN30" s="10"/>
      <c r="FPO30" s="10"/>
      <c r="FPP30" s="10"/>
      <c r="FPQ30" s="10"/>
      <c r="FPR30" s="10"/>
      <c r="FPS30" s="10"/>
      <c r="FPT30" s="10"/>
      <c r="FPU30" s="10"/>
      <c r="FPV30" s="10"/>
      <c r="FPW30" s="10"/>
      <c r="FPX30" s="10"/>
      <c r="FPY30" s="10"/>
      <c r="FPZ30" s="10"/>
      <c r="FQA30" s="10"/>
      <c r="FQB30" s="10"/>
      <c r="FQC30" s="10"/>
      <c r="FQD30" s="10"/>
      <c r="FQE30" s="10"/>
      <c r="FQF30" s="10"/>
      <c r="FQG30" s="10"/>
      <c r="FQH30" s="10"/>
      <c r="FQI30" s="10"/>
      <c r="FQJ30" s="10"/>
      <c r="FQK30" s="10"/>
      <c r="FQL30" s="10"/>
      <c r="FQM30" s="10"/>
      <c r="FQN30" s="10"/>
      <c r="FQO30" s="10"/>
      <c r="FQP30" s="10"/>
      <c r="FQQ30" s="10"/>
      <c r="FQR30" s="10"/>
      <c r="FQS30" s="10"/>
      <c r="FQT30" s="10"/>
      <c r="FQU30" s="10"/>
      <c r="FQV30" s="10"/>
      <c r="FQW30" s="10"/>
      <c r="FQX30" s="10"/>
      <c r="FQY30" s="10"/>
      <c r="FQZ30" s="10"/>
      <c r="FRA30" s="10"/>
      <c r="FRB30" s="10"/>
      <c r="FRC30" s="10"/>
      <c r="FRD30" s="10"/>
      <c r="FRE30" s="10"/>
      <c r="FRF30" s="10"/>
      <c r="FRG30" s="10"/>
      <c r="FRH30" s="10"/>
      <c r="FRI30" s="10"/>
      <c r="FRJ30" s="10"/>
      <c r="FRK30" s="10"/>
      <c r="FRL30" s="10"/>
      <c r="FRM30" s="10"/>
      <c r="FRN30" s="10"/>
      <c r="FRO30" s="10"/>
      <c r="FRP30" s="10"/>
      <c r="FRQ30" s="10"/>
      <c r="FRR30" s="10"/>
      <c r="FRS30" s="10"/>
      <c r="FRT30" s="10"/>
      <c r="FRU30" s="10"/>
      <c r="FRV30" s="10"/>
      <c r="FRW30" s="10"/>
      <c r="FRX30" s="10"/>
      <c r="FRY30" s="10"/>
      <c r="FRZ30" s="10"/>
      <c r="FSA30" s="10"/>
      <c r="FSB30" s="10"/>
      <c r="FSC30" s="10"/>
      <c r="FSD30" s="10"/>
      <c r="FSE30" s="10"/>
      <c r="FSF30" s="10"/>
      <c r="FSG30" s="10"/>
      <c r="FSH30" s="10"/>
      <c r="FSI30" s="10"/>
      <c r="FSJ30" s="10"/>
      <c r="FSK30" s="10"/>
      <c r="FSL30" s="10"/>
      <c r="FSM30" s="10"/>
      <c r="FSN30" s="10"/>
      <c r="FSO30" s="10"/>
      <c r="FSP30" s="10"/>
      <c r="FSQ30" s="10"/>
      <c r="FSR30" s="10"/>
      <c r="FSS30" s="10"/>
      <c r="FST30" s="10"/>
      <c r="FSU30" s="10"/>
      <c r="FSV30" s="10"/>
      <c r="FSW30" s="10"/>
      <c r="FSX30" s="10"/>
      <c r="FSY30" s="10"/>
      <c r="FSZ30" s="10"/>
      <c r="FTA30" s="10"/>
      <c r="FTB30" s="10"/>
      <c r="FTC30" s="10"/>
      <c r="FTD30" s="10"/>
      <c r="FTE30" s="10"/>
      <c r="FTF30" s="10"/>
      <c r="FTG30" s="10"/>
      <c r="FTH30" s="10"/>
      <c r="FTI30" s="10"/>
      <c r="FTJ30" s="10"/>
      <c r="FTK30" s="10"/>
      <c r="FTL30" s="10"/>
      <c r="FTM30" s="10"/>
      <c r="FTN30" s="10"/>
      <c r="FTO30" s="10"/>
      <c r="FTP30" s="10"/>
      <c r="FTQ30" s="10"/>
      <c r="FTR30" s="10"/>
      <c r="FTS30" s="10"/>
      <c r="FTT30" s="10"/>
      <c r="FTU30" s="10"/>
      <c r="FTV30" s="10"/>
      <c r="FTW30" s="10"/>
      <c r="FTX30" s="10"/>
      <c r="FTY30" s="10"/>
      <c r="FTZ30" s="10"/>
      <c r="FUA30" s="10"/>
      <c r="FUB30" s="10"/>
      <c r="FUC30" s="10"/>
      <c r="FUD30" s="10"/>
      <c r="FUE30" s="10"/>
      <c r="FUF30" s="10"/>
      <c r="FUG30" s="10"/>
      <c r="FUH30" s="10"/>
      <c r="FUI30" s="10"/>
      <c r="FUJ30" s="10"/>
      <c r="FUK30" s="10"/>
      <c r="FUL30" s="10"/>
      <c r="FUM30" s="10"/>
      <c r="FUN30" s="10"/>
      <c r="FUO30" s="10"/>
      <c r="FUP30" s="10"/>
      <c r="FUQ30" s="10"/>
      <c r="FUR30" s="10"/>
      <c r="FUS30" s="10"/>
      <c r="FUT30" s="10"/>
      <c r="FUU30" s="10"/>
      <c r="FUV30" s="10"/>
      <c r="FUW30" s="10"/>
      <c r="FUX30" s="10"/>
      <c r="FUY30" s="10"/>
      <c r="FUZ30" s="10"/>
      <c r="FVA30" s="10"/>
      <c r="FVB30" s="10"/>
      <c r="FVC30" s="10"/>
      <c r="FVD30" s="10"/>
      <c r="FVE30" s="10"/>
      <c r="FVF30" s="10"/>
      <c r="FVG30" s="10"/>
      <c r="FVH30" s="10"/>
      <c r="FVI30" s="10"/>
      <c r="FVJ30" s="10"/>
      <c r="FVK30" s="10"/>
      <c r="FVL30" s="10"/>
      <c r="FVM30" s="10"/>
      <c r="FVN30" s="10"/>
      <c r="FVO30" s="10"/>
      <c r="FVP30" s="10"/>
      <c r="FVQ30" s="10"/>
      <c r="FVR30" s="10"/>
      <c r="FVS30" s="10"/>
      <c r="FVT30" s="10"/>
      <c r="FVU30" s="10"/>
      <c r="FVV30" s="10"/>
      <c r="FVW30" s="10"/>
      <c r="FVX30" s="10"/>
      <c r="FVY30" s="10"/>
      <c r="FVZ30" s="10"/>
      <c r="FWA30" s="10"/>
      <c r="FWB30" s="10"/>
      <c r="FWC30" s="10"/>
      <c r="FWD30" s="10"/>
      <c r="FWE30" s="10"/>
      <c r="FWF30" s="10"/>
      <c r="FWG30" s="10"/>
      <c r="FWH30" s="10"/>
      <c r="FWI30" s="10"/>
      <c r="FWJ30" s="10"/>
      <c r="FWK30" s="10"/>
      <c r="FWL30" s="10"/>
      <c r="FWM30" s="10"/>
      <c r="FWN30" s="10"/>
      <c r="FWO30" s="10"/>
      <c r="FWP30" s="10"/>
      <c r="FWQ30" s="10"/>
      <c r="FWR30" s="10"/>
      <c r="FWS30" s="10"/>
      <c r="FWT30" s="10"/>
      <c r="FWU30" s="10"/>
      <c r="FWV30" s="10"/>
      <c r="FWW30" s="10"/>
      <c r="FWX30" s="10"/>
      <c r="FWY30" s="10"/>
      <c r="FWZ30" s="10"/>
      <c r="FXA30" s="10"/>
      <c r="FXB30" s="10"/>
      <c r="FXC30" s="10"/>
      <c r="FXD30" s="10"/>
      <c r="FXE30" s="10"/>
      <c r="FXF30" s="10"/>
      <c r="FXG30" s="10"/>
      <c r="FXH30" s="10"/>
      <c r="FXI30" s="10"/>
      <c r="FXJ30" s="10"/>
      <c r="FXK30" s="10"/>
      <c r="FXL30" s="10"/>
      <c r="FXM30" s="10"/>
      <c r="FXN30" s="10"/>
      <c r="FXO30" s="10"/>
      <c r="FXP30" s="10"/>
      <c r="FXQ30" s="10"/>
      <c r="FXR30" s="10"/>
      <c r="FXS30" s="10"/>
      <c r="FXT30" s="10"/>
      <c r="FXU30" s="10"/>
      <c r="FXV30" s="10"/>
      <c r="FXW30" s="10"/>
      <c r="FXX30" s="10"/>
      <c r="FXY30" s="10"/>
      <c r="FXZ30" s="10"/>
      <c r="FYA30" s="10"/>
      <c r="FYB30" s="10"/>
      <c r="FYC30" s="10"/>
      <c r="FYD30" s="10"/>
      <c r="FYE30" s="10"/>
      <c r="FYF30" s="10"/>
      <c r="FYG30" s="10"/>
      <c r="FYH30" s="10"/>
      <c r="FYI30" s="10"/>
      <c r="FYJ30" s="10"/>
      <c r="FYK30" s="10"/>
      <c r="FYL30" s="10"/>
      <c r="FYM30" s="10"/>
      <c r="FYN30" s="10"/>
      <c r="FYO30" s="10"/>
      <c r="FYP30" s="10"/>
      <c r="FYQ30" s="10"/>
      <c r="FYR30" s="10"/>
      <c r="FYS30" s="10"/>
      <c r="FYT30" s="10"/>
      <c r="FYU30" s="10"/>
      <c r="FYV30" s="10"/>
      <c r="FYW30" s="10"/>
      <c r="FYX30" s="10"/>
      <c r="FYY30" s="10"/>
      <c r="FYZ30" s="10"/>
      <c r="FZA30" s="10"/>
      <c r="FZB30" s="10"/>
      <c r="FZC30" s="10"/>
      <c r="FZD30" s="10"/>
      <c r="FZE30" s="10"/>
      <c r="FZF30" s="10"/>
      <c r="FZG30" s="10"/>
      <c r="FZH30" s="10"/>
      <c r="FZI30" s="10"/>
      <c r="FZJ30" s="10"/>
      <c r="FZK30" s="10"/>
      <c r="FZL30" s="10"/>
      <c r="FZM30" s="10"/>
      <c r="FZN30" s="10"/>
      <c r="FZO30" s="10"/>
      <c r="FZP30" s="10"/>
      <c r="FZQ30" s="10"/>
      <c r="FZR30" s="10"/>
      <c r="FZS30" s="10"/>
      <c r="FZT30" s="10"/>
      <c r="FZU30" s="10"/>
      <c r="FZV30" s="10"/>
      <c r="FZW30" s="10"/>
      <c r="FZX30" s="10"/>
      <c r="FZY30" s="10"/>
      <c r="FZZ30" s="10"/>
      <c r="GAA30" s="10"/>
      <c r="GAB30" s="10"/>
      <c r="GAC30" s="10"/>
      <c r="GAD30" s="10"/>
      <c r="GAE30" s="10"/>
      <c r="GAF30" s="10"/>
      <c r="GAG30" s="10"/>
      <c r="GAH30" s="10"/>
      <c r="GAI30" s="10"/>
      <c r="GAJ30" s="10"/>
      <c r="GAK30" s="10"/>
      <c r="GAL30" s="10"/>
      <c r="GAM30" s="10"/>
      <c r="GAN30" s="10"/>
      <c r="GAO30" s="10"/>
      <c r="GAP30" s="10"/>
      <c r="GAQ30" s="10"/>
      <c r="GAR30" s="10"/>
      <c r="GAS30" s="10"/>
      <c r="GAT30" s="10"/>
      <c r="GAU30" s="10"/>
      <c r="GAV30" s="10"/>
      <c r="GAW30" s="10"/>
      <c r="GAX30" s="10"/>
      <c r="GAY30" s="10"/>
      <c r="GAZ30" s="10"/>
      <c r="GBA30" s="10"/>
      <c r="GBB30" s="10"/>
      <c r="GBC30" s="10"/>
      <c r="GBD30" s="10"/>
      <c r="GBE30" s="10"/>
      <c r="GBF30" s="10"/>
      <c r="GBG30" s="10"/>
      <c r="GBH30" s="10"/>
      <c r="GBI30" s="10"/>
      <c r="GBJ30" s="10"/>
      <c r="GBK30" s="10"/>
      <c r="GBL30" s="10"/>
      <c r="GBM30" s="10"/>
      <c r="GBN30" s="10"/>
      <c r="GBO30" s="10"/>
      <c r="GBP30" s="10"/>
      <c r="GBQ30" s="10"/>
      <c r="GBR30" s="10"/>
      <c r="GBS30" s="10"/>
      <c r="GBT30" s="10"/>
      <c r="GBU30" s="10"/>
      <c r="GBV30" s="10"/>
      <c r="GBW30" s="10"/>
      <c r="GBX30" s="10"/>
      <c r="GBY30" s="10"/>
      <c r="GBZ30" s="10"/>
      <c r="GCA30" s="10"/>
      <c r="GCB30" s="10"/>
      <c r="GCC30" s="10"/>
      <c r="GCD30" s="10"/>
      <c r="GCE30" s="10"/>
      <c r="GCF30" s="10"/>
      <c r="GCG30" s="10"/>
      <c r="GCH30" s="10"/>
      <c r="GCI30" s="10"/>
      <c r="GCJ30" s="10"/>
      <c r="GCK30" s="10"/>
      <c r="GCL30" s="10"/>
      <c r="GCM30" s="10"/>
      <c r="GCN30" s="10"/>
      <c r="GCO30" s="10"/>
      <c r="GCP30" s="10"/>
      <c r="GCQ30" s="10"/>
      <c r="GCR30" s="10"/>
      <c r="GCS30" s="10"/>
      <c r="GCT30" s="10"/>
      <c r="GCU30" s="10"/>
      <c r="GCV30" s="10"/>
      <c r="GCW30" s="10"/>
      <c r="GCX30" s="10"/>
      <c r="GCY30" s="10"/>
      <c r="GCZ30" s="10"/>
      <c r="GDA30" s="10"/>
      <c r="GDB30" s="10"/>
      <c r="GDC30" s="10"/>
      <c r="GDD30" s="10"/>
      <c r="GDE30" s="10"/>
      <c r="GDF30" s="10"/>
      <c r="GDG30" s="10"/>
      <c r="GDH30" s="10"/>
      <c r="GDI30" s="10"/>
      <c r="GDJ30" s="10"/>
      <c r="GDK30" s="10"/>
      <c r="GDL30" s="10"/>
      <c r="GDM30" s="10"/>
      <c r="GDN30" s="10"/>
      <c r="GDO30" s="10"/>
      <c r="GDP30" s="10"/>
      <c r="GDQ30" s="10"/>
      <c r="GDR30" s="10"/>
      <c r="GDS30" s="10"/>
      <c r="GDT30" s="10"/>
      <c r="GDU30" s="10"/>
      <c r="GDV30" s="10"/>
      <c r="GDW30" s="10"/>
      <c r="GDX30" s="10"/>
      <c r="GDY30" s="10"/>
      <c r="GDZ30" s="10"/>
      <c r="GEA30" s="10"/>
      <c r="GEB30" s="10"/>
      <c r="GEC30" s="10"/>
      <c r="GED30" s="10"/>
      <c r="GEE30" s="10"/>
      <c r="GEF30" s="10"/>
      <c r="GEG30" s="10"/>
      <c r="GEH30" s="10"/>
      <c r="GEI30" s="10"/>
      <c r="GEJ30" s="10"/>
      <c r="GEK30" s="10"/>
      <c r="GEL30" s="10"/>
      <c r="GEM30" s="10"/>
      <c r="GEN30" s="10"/>
      <c r="GEO30" s="10"/>
      <c r="GEP30" s="10"/>
      <c r="GEQ30" s="10"/>
      <c r="GER30" s="10"/>
      <c r="GES30" s="10"/>
      <c r="GET30" s="10"/>
      <c r="GEU30" s="10"/>
      <c r="GEV30" s="10"/>
      <c r="GEW30" s="10"/>
      <c r="GEX30" s="10"/>
      <c r="GEY30" s="10"/>
      <c r="GEZ30" s="10"/>
      <c r="GFA30" s="10"/>
      <c r="GFB30" s="10"/>
      <c r="GFC30" s="10"/>
      <c r="GFD30" s="10"/>
      <c r="GFE30" s="10"/>
      <c r="GFF30" s="10"/>
      <c r="GFG30" s="10"/>
      <c r="GFH30" s="10"/>
      <c r="GFI30" s="10"/>
      <c r="GFJ30" s="10"/>
      <c r="GFK30" s="10"/>
      <c r="GFL30" s="10"/>
      <c r="GFM30" s="10"/>
      <c r="GFN30" s="10"/>
      <c r="GFO30" s="10"/>
      <c r="GFP30" s="10"/>
      <c r="GFQ30" s="10"/>
      <c r="GFR30" s="10"/>
      <c r="GFS30" s="10"/>
      <c r="GFT30" s="10"/>
      <c r="GFU30" s="10"/>
      <c r="GFV30" s="10"/>
      <c r="GFW30" s="10"/>
      <c r="GFX30" s="10"/>
      <c r="GFY30" s="10"/>
      <c r="GFZ30" s="10"/>
      <c r="GGA30" s="10"/>
      <c r="GGB30" s="10"/>
      <c r="GGC30" s="10"/>
      <c r="GGD30" s="10"/>
      <c r="GGE30" s="10"/>
      <c r="GGF30" s="10"/>
      <c r="GGG30" s="10"/>
      <c r="GGH30" s="10"/>
      <c r="GGI30" s="10"/>
      <c r="GGJ30" s="10"/>
      <c r="GGK30" s="10"/>
      <c r="GGL30" s="10"/>
      <c r="GGM30" s="10"/>
      <c r="GGN30" s="10"/>
      <c r="GGO30" s="10"/>
      <c r="GGP30" s="10"/>
      <c r="GGQ30" s="10"/>
      <c r="GGR30" s="10"/>
      <c r="GGS30" s="10"/>
      <c r="GGT30" s="10"/>
      <c r="GGU30" s="10"/>
      <c r="GGV30" s="10"/>
      <c r="GGW30" s="10"/>
      <c r="GGX30" s="10"/>
      <c r="GGY30" s="10"/>
      <c r="GGZ30" s="10"/>
      <c r="GHA30" s="10"/>
      <c r="GHB30" s="10"/>
      <c r="GHC30" s="10"/>
      <c r="GHD30" s="10"/>
      <c r="GHE30" s="10"/>
      <c r="GHF30" s="10"/>
      <c r="GHG30" s="10"/>
      <c r="GHH30" s="10"/>
      <c r="GHI30" s="10"/>
      <c r="GHJ30" s="10"/>
      <c r="GHK30" s="10"/>
      <c r="GHL30" s="10"/>
      <c r="GHM30" s="10"/>
      <c r="GHN30" s="10"/>
      <c r="GHO30" s="10"/>
      <c r="GHP30" s="10"/>
      <c r="GHQ30" s="10"/>
      <c r="GHR30" s="10"/>
      <c r="GHS30" s="10"/>
      <c r="GHT30" s="10"/>
      <c r="GHU30" s="10"/>
      <c r="GHV30" s="10"/>
      <c r="GHW30" s="10"/>
      <c r="GHX30" s="10"/>
      <c r="GHY30" s="10"/>
      <c r="GHZ30" s="10"/>
      <c r="GIA30" s="10"/>
      <c r="GIB30" s="10"/>
      <c r="GIC30" s="10"/>
      <c r="GID30" s="10"/>
      <c r="GIE30" s="10"/>
      <c r="GIF30" s="10"/>
      <c r="GIG30" s="10"/>
      <c r="GIH30" s="10"/>
      <c r="GII30" s="10"/>
      <c r="GIJ30" s="10"/>
      <c r="GIK30" s="10"/>
      <c r="GIL30" s="10"/>
      <c r="GIM30" s="10"/>
      <c r="GIN30" s="10"/>
      <c r="GIO30" s="10"/>
      <c r="GIP30" s="10"/>
      <c r="GIQ30" s="10"/>
      <c r="GIR30" s="10"/>
      <c r="GIS30" s="10"/>
      <c r="GIT30" s="10"/>
      <c r="GIU30" s="10"/>
      <c r="GIV30" s="10"/>
      <c r="GIW30" s="10"/>
      <c r="GIX30" s="10"/>
      <c r="GIY30" s="10"/>
      <c r="GIZ30" s="10"/>
      <c r="GJA30" s="10"/>
      <c r="GJB30" s="10"/>
      <c r="GJC30" s="10"/>
      <c r="GJD30" s="10"/>
      <c r="GJE30" s="10"/>
      <c r="GJF30" s="10"/>
      <c r="GJG30" s="10"/>
      <c r="GJH30" s="10"/>
      <c r="GJI30" s="10"/>
      <c r="GJJ30" s="10"/>
      <c r="GJK30" s="10"/>
      <c r="GJL30" s="10"/>
      <c r="GJM30" s="10"/>
      <c r="GJN30" s="10"/>
      <c r="GJO30" s="10"/>
      <c r="GJP30" s="10"/>
      <c r="GJQ30" s="10"/>
      <c r="GJR30" s="10"/>
      <c r="GJS30" s="10"/>
      <c r="GJT30" s="10"/>
      <c r="GJU30" s="10"/>
      <c r="GJV30" s="10"/>
      <c r="GJW30" s="10"/>
      <c r="GJX30" s="10"/>
      <c r="GJY30" s="10"/>
      <c r="GJZ30" s="10"/>
      <c r="GKA30" s="10"/>
      <c r="GKB30" s="10"/>
      <c r="GKC30" s="10"/>
      <c r="GKD30" s="10"/>
      <c r="GKE30" s="10"/>
      <c r="GKF30" s="10"/>
      <c r="GKG30" s="10"/>
      <c r="GKH30" s="10"/>
      <c r="GKI30" s="10"/>
      <c r="GKJ30" s="10"/>
      <c r="GKK30" s="10"/>
      <c r="GKL30" s="10"/>
      <c r="GKM30" s="10"/>
      <c r="GKN30" s="10"/>
      <c r="GKO30" s="10"/>
      <c r="GKP30" s="10"/>
      <c r="GKQ30" s="10"/>
      <c r="GKR30" s="10"/>
      <c r="GKS30" s="10"/>
      <c r="GKT30" s="10"/>
      <c r="GKU30" s="10"/>
      <c r="GKV30" s="10"/>
      <c r="GKW30" s="10"/>
      <c r="GKX30" s="10"/>
      <c r="GKY30" s="10"/>
      <c r="GKZ30" s="10"/>
      <c r="GLA30" s="10"/>
      <c r="GLB30" s="10"/>
      <c r="GLC30" s="10"/>
      <c r="GLD30" s="10"/>
      <c r="GLE30" s="10"/>
      <c r="GLF30" s="10"/>
      <c r="GLG30" s="10"/>
      <c r="GLH30" s="10"/>
      <c r="GLI30" s="10"/>
      <c r="GLJ30" s="10"/>
      <c r="GLK30" s="10"/>
      <c r="GLL30" s="10"/>
      <c r="GLM30" s="10"/>
      <c r="GLN30" s="10"/>
      <c r="GLO30" s="10"/>
      <c r="GLP30" s="10"/>
      <c r="GLQ30" s="10"/>
      <c r="GLR30" s="10"/>
      <c r="GLS30" s="10"/>
      <c r="GLT30" s="10"/>
      <c r="GLU30" s="10"/>
      <c r="GLV30" s="10"/>
      <c r="GLW30" s="10"/>
      <c r="GLX30" s="10"/>
      <c r="GLY30" s="10"/>
      <c r="GLZ30" s="10"/>
      <c r="GMA30" s="10"/>
      <c r="GMB30" s="10"/>
      <c r="GMC30" s="10"/>
      <c r="GMD30" s="10"/>
      <c r="GME30" s="10"/>
      <c r="GMF30" s="10"/>
      <c r="GMG30" s="10"/>
      <c r="GMH30" s="10"/>
      <c r="GMI30" s="10"/>
      <c r="GMJ30" s="10"/>
      <c r="GMK30" s="10"/>
      <c r="GML30" s="10"/>
      <c r="GMM30" s="10"/>
      <c r="GMN30" s="10"/>
      <c r="GMO30" s="10"/>
      <c r="GMP30" s="10"/>
      <c r="GMQ30" s="10"/>
      <c r="GMR30" s="10"/>
      <c r="GMS30" s="10"/>
      <c r="GMT30" s="10"/>
      <c r="GMU30" s="10"/>
      <c r="GMV30" s="10"/>
      <c r="GMW30" s="10"/>
      <c r="GMX30" s="10"/>
      <c r="GMY30" s="10"/>
      <c r="GMZ30" s="10"/>
      <c r="GNA30" s="10"/>
      <c r="GNB30" s="10"/>
      <c r="GNC30" s="10"/>
      <c r="GND30" s="10"/>
      <c r="GNE30" s="10"/>
      <c r="GNF30" s="10"/>
      <c r="GNG30" s="10"/>
      <c r="GNH30" s="10"/>
      <c r="GNI30" s="10"/>
      <c r="GNJ30" s="10"/>
      <c r="GNK30" s="10"/>
      <c r="GNL30" s="10"/>
      <c r="GNM30" s="10"/>
      <c r="GNN30" s="10"/>
      <c r="GNO30" s="10"/>
      <c r="GNP30" s="10"/>
      <c r="GNQ30" s="10"/>
      <c r="GNR30" s="10"/>
      <c r="GNS30" s="10"/>
      <c r="GNT30" s="10"/>
      <c r="GNU30" s="10"/>
      <c r="GNV30" s="10"/>
      <c r="GNW30" s="10"/>
      <c r="GNX30" s="10"/>
      <c r="GNY30" s="10"/>
      <c r="GNZ30" s="10"/>
      <c r="GOA30" s="10"/>
      <c r="GOB30" s="10"/>
      <c r="GOC30" s="10"/>
      <c r="GOD30" s="10"/>
      <c r="GOE30" s="10"/>
      <c r="GOF30" s="10"/>
      <c r="GOG30" s="10"/>
      <c r="GOH30" s="10"/>
      <c r="GOI30" s="10"/>
      <c r="GOJ30" s="10"/>
      <c r="GOK30" s="10"/>
      <c r="GOL30" s="10"/>
      <c r="GOM30" s="10"/>
      <c r="GON30" s="10"/>
      <c r="GOO30" s="10"/>
      <c r="GOP30" s="10"/>
      <c r="GOQ30" s="10"/>
      <c r="GOR30" s="10"/>
      <c r="GOS30" s="10"/>
      <c r="GOT30" s="10"/>
      <c r="GOU30" s="10"/>
      <c r="GOV30" s="10"/>
      <c r="GOW30" s="10"/>
      <c r="GOX30" s="10"/>
      <c r="GOY30" s="10"/>
      <c r="GOZ30" s="10"/>
      <c r="GPA30" s="10"/>
      <c r="GPB30" s="10"/>
      <c r="GPC30" s="10"/>
      <c r="GPD30" s="10"/>
      <c r="GPE30" s="10"/>
      <c r="GPF30" s="10"/>
      <c r="GPG30" s="10"/>
      <c r="GPH30" s="10"/>
      <c r="GPI30" s="10"/>
      <c r="GPJ30" s="10"/>
      <c r="GPK30" s="10"/>
      <c r="GPL30" s="10"/>
      <c r="GPM30" s="10"/>
      <c r="GPN30" s="10"/>
      <c r="GPO30" s="10"/>
      <c r="GPP30" s="10"/>
      <c r="GPQ30" s="10"/>
      <c r="GPR30" s="10"/>
      <c r="GPS30" s="10"/>
      <c r="GPT30" s="10"/>
      <c r="GPU30" s="10"/>
      <c r="GPV30" s="10"/>
      <c r="GPW30" s="10"/>
      <c r="GPX30" s="10"/>
      <c r="GPY30" s="10"/>
      <c r="GPZ30" s="10"/>
      <c r="GQA30" s="10"/>
      <c r="GQB30" s="10"/>
      <c r="GQC30" s="10"/>
      <c r="GQD30" s="10"/>
      <c r="GQE30" s="10"/>
      <c r="GQF30" s="10"/>
      <c r="GQG30" s="10"/>
      <c r="GQH30" s="10"/>
      <c r="GQI30" s="10"/>
      <c r="GQJ30" s="10"/>
      <c r="GQK30" s="10"/>
      <c r="GQL30" s="10"/>
      <c r="GQM30" s="10"/>
      <c r="GQN30" s="10"/>
      <c r="GQO30" s="10"/>
      <c r="GQP30" s="10"/>
      <c r="GQQ30" s="10"/>
      <c r="GQR30" s="10"/>
      <c r="GQS30" s="10"/>
      <c r="GQT30" s="10"/>
      <c r="GQU30" s="10"/>
      <c r="GQV30" s="10"/>
      <c r="GQW30" s="10"/>
      <c r="GQX30" s="10"/>
      <c r="GQY30" s="10"/>
      <c r="GQZ30" s="10"/>
      <c r="GRA30" s="10"/>
      <c r="GRB30" s="10"/>
      <c r="GRC30" s="10"/>
      <c r="GRD30" s="10"/>
      <c r="GRE30" s="10"/>
      <c r="GRF30" s="10"/>
      <c r="GRG30" s="10"/>
      <c r="GRH30" s="10"/>
      <c r="GRI30" s="10"/>
      <c r="GRJ30" s="10"/>
      <c r="GRK30" s="10"/>
      <c r="GRL30" s="10"/>
      <c r="GRM30" s="10"/>
      <c r="GRN30" s="10"/>
      <c r="GRO30" s="10"/>
      <c r="GRP30" s="10"/>
      <c r="GRQ30" s="10"/>
      <c r="GRR30" s="10"/>
      <c r="GRS30" s="10"/>
      <c r="GRT30" s="10"/>
      <c r="GRU30" s="10"/>
      <c r="GRV30" s="10"/>
      <c r="GRW30" s="10"/>
      <c r="GRX30" s="10"/>
      <c r="GRY30" s="10"/>
      <c r="GRZ30" s="10"/>
      <c r="GSA30" s="10"/>
      <c r="GSB30" s="10"/>
      <c r="GSC30" s="10"/>
      <c r="GSD30" s="10"/>
      <c r="GSE30" s="10"/>
      <c r="GSF30" s="10"/>
      <c r="GSG30" s="10"/>
      <c r="GSH30" s="10"/>
      <c r="GSI30" s="10"/>
      <c r="GSJ30" s="10"/>
      <c r="GSK30" s="10"/>
      <c r="GSL30" s="10"/>
      <c r="GSM30" s="10"/>
      <c r="GSN30" s="10"/>
      <c r="GSO30" s="10"/>
      <c r="GSP30" s="10"/>
      <c r="GSQ30" s="10"/>
      <c r="GSR30" s="10"/>
      <c r="GSS30" s="10"/>
      <c r="GST30" s="10"/>
      <c r="GSU30" s="10"/>
      <c r="GSV30" s="10"/>
      <c r="GSW30" s="10"/>
      <c r="GSX30" s="10"/>
      <c r="GSY30" s="10"/>
      <c r="GSZ30" s="10"/>
      <c r="GTA30" s="10"/>
      <c r="GTB30" s="10"/>
      <c r="GTC30" s="10"/>
      <c r="GTD30" s="10"/>
      <c r="GTE30" s="10"/>
      <c r="GTF30" s="10"/>
      <c r="GTG30" s="10"/>
      <c r="GTH30" s="10"/>
      <c r="GTI30" s="10"/>
      <c r="GTJ30" s="10"/>
      <c r="GTK30" s="10"/>
      <c r="GTL30" s="10"/>
      <c r="GTM30" s="10"/>
      <c r="GTN30" s="10"/>
      <c r="GTO30" s="10"/>
      <c r="GTP30" s="10"/>
      <c r="GTQ30" s="10"/>
      <c r="GTR30" s="10"/>
      <c r="GTS30" s="10"/>
      <c r="GTT30" s="10"/>
      <c r="GTU30" s="10"/>
      <c r="GTV30" s="10"/>
      <c r="GTW30" s="10"/>
      <c r="GTX30" s="10"/>
      <c r="GTY30" s="10"/>
      <c r="GTZ30" s="10"/>
      <c r="GUA30" s="10"/>
      <c r="GUB30" s="10"/>
      <c r="GUC30" s="10"/>
      <c r="GUD30" s="10"/>
      <c r="GUE30" s="10"/>
      <c r="GUF30" s="10"/>
      <c r="GUG30" s="10"/>
      <c r="GUH30" s="10"/>
      <c r="GUI30" s="10"/>
      <c r="GUJ30" s="10"/>
      <c r="GUK30" s="10"/>
      <c r="GUL30" s="10"/>
      <c r="GUM30" s="10"/>
      <c r="GUN30" s="10"/>
      <c r="GUO30" s="10"/>
      <c r="GUP30" s="10"/>
      <c r="GUQ30" s="10"/>
      <c r="GUR30" s="10"/>
      <c r="GUS30" s="10"/>
      <c r="GUT30" s="10"/>
      <c r="GUU30" s="10"/>
      <c r="GUV30" s="10"/>
      <c r="GUW30" s="10"/>
      <c r="GUX30" s="10"/>
      <c r="GUY30" s="10"/>
      <c r="GUZ30" s="10"/>
      <c r="GVA30" s="10"/>
      <c r="GVB30" s="10"/>
      <c r="GVC30" s="10"/>
      <c r="GVD30" s="10"/>
      <c r="GVE30" s="10"/>
      <c r="GVF30" s="10"/>
      <c r="GVG30" s="10"/>
      <c r="GVH30" s="10"/>
      <c r="GVI30" s="10"/>
      <c r="GVJ30" s="10"/>
      <c r="GVK30" s="10"/>
      <c r="GVL30" s="10"/>
      <c r="GVM30" s="10"/>
      <c r="GVN30" s="10"/>
      <c r="GVO30" s="10"/>
      <c r="GVP30" s="10"/>
      <c r="GVQ30" s="10"/>
      <c r="GVR30" s="10"/>
      <c r="GVS30" s="10"/>
      <c r="GVT30" s="10"/>
      <c r="GVU30" s="10"/>
      <c r="GVV30" s="10"/>
      <c r="GVW30" s="10"/>
      <c r="GVX30" s="10"/>
      <c r="GVY30" s="10"/>
      <c r="GVZ30" s="10"/>
      <c r="GWA30" s="10"/>
      <c r="GWB30" s="10"/>
      <c r="GWC30" s="10"/>
      <c r="GWD30" s="10"/>
      <c r="GWE30" s="10"/>
      <c r="GWF30" s="10"/>
      <c r="GWG30" s="10"/>
      <c r="GWH30" s="10"/>
      <c r="GWI30" s="10"/>
      <c r="GWJ30" s="10"/>
      <c r="GWK30" s="10"/>
      <c r="GWL30" s="10"/>
      <c r="GWM30" s="10"/>
      <c r="GWN30" s="10"/>
      <c r="GWO30" s="10"/>
      <c r="GWP30" s="10"/>
      <c r="GWQ30" s="10"/>
      <c r="GWR30" s="10"/>
      <c r="GWS30" s="10"/>
      <c r="GWT30" s="10"/>
      <c r="GWU30" s="10"/>
      <c r="GWV30" s="10"/>
      <c r="GWW30" s="10"/>
      <c r="GWX30" s="10"/>
      <c r="GWY30" s="10"/>
      <c r="GWZ30" s="10"/>
      <c r="GXA30" s="10"/>
      <c r="GXB30" s="10"/>
      <c r="GXC30" s="10"/>
      <c r="GXD30" s="10"/>
      <c r="GXE30" s="10"/>
      <c r="GXF30" s="10"/>
      <c r="GXG30" s="10"/>
      <c r="GXH30" s="10"/>
      <c r="GXI30" s="10"/>
      <c r="GXJ30" s="10"/>
      <c r="GXK30" s="10"/>
      <c r="GXL30" s="10"/>
      <c r="GXM30" s="10"/>
      <c r="GXN30" s="10"/>
      <c r="GXO30" s="10"/>
      <c r="GXP30" s="10"/>
      <c r="GXQ30" s="10"/>
      <c r="GXR30" s="10"/>
      <c r="GXS30" s="10"/>
      <c r="GXT30" s="10"/>
      <c r="GXU30" s="10"/>
      <c r="GXV30" s="10"/>
      <c r="GXW30" s="10"/>
      <c r="GXX30" s="10"/>
      <c r="GXY30" s="10"/>
      <c r="GXZ30" s="10"/>
      <c r="GYA30" s="10"/>
      <c r="GYB30" s="10"/>
      <c r="GYC30" s="10"/>
      <c r="GYD30" s="10"/>
      <c r="GYE30" s="10"/>
      <c r="GYF30" s="10"/>
      <c r="GYG30" s="10"/>
      <c r="GYH30" s="10"/>
      <c r="GYI30" s="10"/>
      <c r="GYJ30" s="10"/>
      <c r="GYK30" s="10"/>
      <c r="GYL30" s="10"/>
      <c r="GYM30" s="10"/>
      <c r="GYN30" s="10"/>
      <c r="GYO30" s="10"/>
      <c r="GYP30" s="10"/>
      <c r="GYQ30" s="10"/>
      <c r="GYR30" s="10"/>
      <c r="GYS30" s="10"/>
      <c r="GYT30" s="10"/>
      <c r="GYU30" s="10"/>
      <c r="GYV30" s="10"/>
      <c r="GYW30" s="10"/>
      <c r="GYX30" s="10"/>
      <c r="GYY30" s="10"/>
      <c r="GYZ30" s="10"/>
      <c r="GZA30" s="10"/>
      <c r="GZB30" s="10"/>
      <c r="GZC30" s="10"/>
      <c r="GZD30" s="10"/>
      <c r="GZE30" s="10"/>
      <c r="GZF30" s="10"/>
      <c r="GZG30" s="10"/>
      <c r="GZH30" s="10"/>
      <c r="GZI30" s="10"/>
      <c r="GZJ30" s="10"/>
      <c r="GZK30" s="10"/>
      <c r="GZL30" s="10"/>
      <c r="GZM30" s="10"/>
      <c r="GZN30" s="10"/>
      <c r="GZO30" s="10"/>
      <c r="GZP30" s="10"/>
      <c r="GZQ30" s="10"/>
      <c r="GZR30" s="10"/>
      <c r="GZS30" s="10"/>
      <c r="GZT30" s="10"/>
      <c r="GZU30" s="10"/>
      <c r="GZV30" s="10"/>
      <c r="GZW30" s="10"/>
      <c r="GZX30" s="10"/>
      <c r="GZY30" s="10"/>
      <c r="GZZ30" s="10"/>
      <c r="HAA30" s="10"/>
      <c r="HAB30" s="10"/>
      <c r="HAC30" s="10"/>
      <c r="HAD30" s="10"/>
      <c r="HAE30" s="10"/>
      <c r="HAF30" s="10"/>
      <c r="HAG30" s="10"/>
      <c r="HAH30" s="10"/>
      <c r="HAI30" s="10"/>
      <c r="HAJ30" s="10"/>
      <c r="HAK30" s="10"/>
      <c r="HAL30" s="10"/>
      <c r="HAM30" s="10"/>
      <c r="HAN30" s="10"/>
      <c r="HAO30" s="10"/>
      <c r="HAP30" s="10"/>
      <c r="HAQ30" s="10"/>
      <c r="HAR30" s="10"/>
      <c r="HAS30" s="10"/>
      <c r="HAT30" s="10"/>
      <c r="HAU30" s="10"/>
      <c r="HAV30" s="10"/>
      <c r="HAW30" s="10"/>
      <c r="HAX30" s="10"/>
      <c r="HAY30" s="10"/>
      <c r="HAZ30" s="10"/>
      <c r="HBA30" s="10"/>
      <c r="HBB30" s="10"/>
      <c r="HBC30" s="10"/>
      <c r="HBD30" s="10"/>
      <c r="HBE30" s="10"/>
      <c r="HBF30" s="10"/>
      <c r="HBG30" s="10"/>
      <c r="HBH30" s="10"/>
      <c r="HBI30" s="10"/>
      <c r="HBJ30" s="10"/>
      <c r="HBK30" s="10"/>
      <c r="HBL30" s="10"/>
      <c r="HBM30" s="10"/>
      <c r="HBN30" s="10"/>
      <c r="HBO30" s="10"/>
      <c r="HBP30" s="10"/>
      <c r="HBQ30" s="10"/>
      <c r="HBR30" s="10"/>
      <c r="HBS30" s="10"/>
      <c r="HBT30" s="10"/>
      <c r="HBU30" s="10"/>
      <c r="HBV30" s="10"/>
      <c r="HBW30" s="10"/>
      <c r="HBX30" s="10"/>
      <c r="HBY30" s="10"/>
      <c r="HBZ30" s="10"/>
      <c r="HCA30" s="10"/>
      <c r="HCB30" s="10"/>
      <c r="HCC30" s="10"/>
      <c r="HCD30" s="10"/>
      <c r="HCE30" s="10"/>
      <c r="HCF30" s="10"/>
      <c r="HCG30" s="10"/>
      <c r="HCH30" s="10"/>
      <c r="HCI30" s="10"/>
      <c r="HCJ30" s="10"/>
      <c r="HCK30" s="10"/>
      <c r="HCL30" s="10"/>
      <c r="HCM30" s="10"/>
      <c r="HCN30" s="10"/>
      <c r="HCO30" s="10"/>
      <c r="HCP30" s="10"/>
      <c r="HCQ30" s="10"/>
      <c r="HCR30" s="10"/>
      <c r="HCS30" s="10"/>
      <c r="HCT30" s="10"/>
      <c r="HCU30" s="10"/>
      <c r="HCV30" s="10"/>
      <c r="HCW30" s="10"/>
      <c r="HCX30" s="10"/>
      <c r="HCY30" s="10"/>
      <c r="HCZ30" s="10"/>
      <c r="HDA30" s="10"/>
      <c r="HDB30" s="10"/>
      <c r="HDC30" s="10"/>
      <c r="HDD30" s="10"/>
      <c r="HDE30" s="10"/>
      <c r="HDF30" s="10"/>
      <c r="HDG30" s="10"/>
      <c r="HDH30" s="10"/>
      <c r="HDI30" s="10"/>
      <c r="HDJ30" s="10"/>
      <c r="HDK30" s="10"/>
      <c r="HDL30" s="10"/>
      <c r="HDM30" s="10"/>
      <c r="HDN30" s="10"/>
      <c r="HDO30" s="10"/>
      <c r="HDP30" s="10"/>
      <c r="HDQ30" s="10"/>
      <c r="HDR30" s="10"/>
      <c r="HDS30" s="10"/>
      <c r="HDT30" s="10"/>
      <c r="HDU30" s="10"/>
      <c r="HDV30" s="10"/>
      <c r="HDW30" s="10"/>
      <c r="HDX30" s="10"/>
      <c r="HDY30" s="10"/>
      <c r="HDZ30" s="10"/>
      <c r="HEA30" s="10"/>
      <c r="HEB30" s="10"/>
      <c r="HEC30" s="10"/>
      <c r="HED30" s="10"/>
      <c r="HEE30" s="10"/>
      <c r="HEF30" s="10"/>
      <c r="HEG30" s="10"/>
      <c r="HEH30" s="10"/>
      <c r="HEI30" s="10"/>
      <c r="HEJ30" s="10"/>
      <c r="HEK30" s="10"/>
      <c r="HEL30" s="10"/>
      <c r="HEM30" s="10"/>
      <c r="HEN30" s="10"/>
      <c r="HEO30" s="10"/>
      <c r="HEP30" s="10"/>
      <c r="HEQ30" s="10"/>
      <c r="HER30" s="10"/>
      <c r="HES30" s="10"/>
      <c r="HET30" s="10"/>
      <c r="HEU30" s="10"/>
      <c r="HEV30" s="10"/>
      <c r="HEW30" s="10"/>
      <c r="HEX30" s="10"/>
      <c r="HEY30" s="10"/>
      <c r="HEZ30" s="10"/>
      <c r="HFA30" s="10"/>
      <c r="HFB30" s="10"/>
      <c r="HFC30" s="10"/>
      <c r="HFD30" s="10"/>
      <c r="HFE30" s="10"/>
      <c r="HFF30" s="10"/>
      <c r="HFG30" s="10"/>
      <c r="HFH30" s="10"/>
      <c r="HFI30" s="10"/>
      <c r="HFJ30" s="10"/>
      <c r="HFK30" s="10"/>
      <c r="HFL30" s="10"/>
      <c r="HFM30" s="10"/>
      <c r="HFN30" s="10"/>
      <c r="HFO30" s="10"/>
      <c r="HFP30" s="10"/>
      <c r="HFQ30" s="10"/>
      <c r="HFR30" s="10"/>
      <c r="HFS30" s="10"/>
      <c r="HFT30" s="10"/>
      <c r="HFU30" s="10"/>
      <c r="HFV30" s="10"/>
      <c r="HFW30" s="10"/>
      <c r="HFX30" s="10"/>
      <c r="HFY30" s="10"/>
      <c r="HFZ30" s="10"/>
      <c r="HGA30" s="10"/>
      <c r="HGB30" s="10"/>
      <c r="HGC30" s="10"/>
      <c r="HGD30" s="10"/>
      <c r="HGE30" s="10"/>
      <c r="HGF30" s="10"/>
      <c r="HGG30" s="10"/>
      <c r="HGH30" s="10"/>
      <c r="HGI30" s="10"/>
      <c r="HGJ30" s="10"/>
      <c r="HGK30" s="10"/>
      <c r="HGL30" s="10"/>
      <c r="HGM30" s="10"/>
      <c r="HGN30" s="10"/>
      <c r="HGO30" s="10"/>
      <c r="HGP30" s="10"/>
      <c r="HGQ30" s="10"/>
      <c r="HGR30" s="10"/>
      <c r="HGS30" s="10"/>
      <c r="HGT30" s="10"/>
      <c r="HGU30" s="10"/>
      <c r="HGV30" s="10"/>
      <c r="HGW30" s="10"/>
      <c r="HGX30" s="10"/>
      <c r="HGY30" s="10"/>
      <c r="HGZ30" s="10"/>
      <c r="HHA30" s="10"/>
      <c r="HHB30" s="10"/>
      <c r="HHC30" s="10"/>
      <c r="HHD30" s="10"/>
      <c r="HHE30" s="10"/>
      <c r="HHF30" s="10"/>
      <c r="HHG30" s="10"/>
      <c r="HHH30" s="10"/>
      <c r="HHI30" s="10"/>
      <c r="HHJ30" s="10"/>
      <c r="HHK30" s="10"/>
      <c r="HHL30" s="10"/>
      <c r="HHM30" s="10"/>
      <c r="HHN30" s="10"/>
      <c r="HHO30" s="10"/>
      <c r="HHP30" s="10"/>
      <c r="HHQ30" s="10"/>
      <c r="HHR30" s="10"/>
      <c r="HHS30" s="10"/>
      <c r="HHT30" s="10"/>
      <c r="HHU30" s="10"/>
      <c r="HHV30" s="10"/>
      <c r="HHW30" s="10"/>
      <c r="HHX30" s="10"/>
      <c r="HHY30" s="10"/>
      <c r="HHZ30" s="10"/>
      <c r="HIA30" s="10"/>
      <c r="HIB30" s="10"/>
      <c r="HIC30" s="10"/>
      <c r="HID30" s="10"/>
      <c r="HIE30" s="10"/>
      <c r="HIF30" s="10"/>
      <c r="HIG30" s="10"/>
      <c r="HIH30" s="10"/>
      <c r="HII30" s="10"/>
      <c r="HIJ30" s="10"/>
      <c r="HIK30" s="10"/>
      <c r="HIL30" s="10"/>
      <c r="HIM30" s="10"/>
      <c r="HIN30" s="10"/>
      <c r="HIO30" s="10"/>
      <c r="HIP30" s="10"/>
      <c r="HIQ30" s="10"/>
      <c r="HIR30" s="10"/>
      <c r="HIS30" s="10"/>
      <c r="HIT30" s="10"/>
      <c r="HIU30" s="10"/>
      <c r="HIV30" s="10"/>
      <c r="HIW30" s="10"/>
      <c r="HIX30" s="10"/>
      <c r="HIY30" s="10"/>
      <c r="HIZ30" s="10"/>
      <c r="HJA30" s="10"/>
      <c r="HJB30" s="10"/>
      <c r="HJC30" s="10"/>
      <c r="HJD30" s="10"/>
      <c r="HJE30" s="10"/>
      <c r="HJF30" s="10"/>
      <c r="HJG30" s="10"/>
      <c r="HJH30" s="10"/>
      <c r="HJI30" s="10"/>
      <c r="HJJ30" s="10"/>
      <c r="HJK30" s="10"/>
      <c r="HJL30" s="10"/>
      <c r="HJM30" s="10"/>
      <c r="HJN30" s="10"/>
      <c r="HJO30" s="10"/>
      <c r="HJP30" s="10"/>
      <c r="HJQ30" s="10"/>
      <c r="HJR30" s="10"/>
      <c r="HJS30" s="10"/>
      <c r="HJT30" s="10"/>
      <c r="HJU30" s="10"/>
      <c r="HJV30" s="10"/>
      <c r="HJW30" s="10"/>
      <c r="HJX30" s="10"/>
      <c r="HJY30" s="10"/>
      <c r="HJZ30" s="10"/>
      <c r="HKA30" s="10"/>
      <c r="HKB30" s="10"/>
      <c r="HKC30" s="10"/>
      <c r="HKD30" s="10"/>
      <c r="HKE30" s="10"/>
      <c r="HKF30" s="10"/>
      <c r="HKG30" s="10"/>
      <c r="HKH30" s="10"/>
      <c r="HKI30" s="10"/>
      <c r="HKJ30" s="10"/>
      <c r="HKK30" s="10"/>
      <c r="HKL30" s="10"/>
      <c r="HKM30" s="10"/>
      <c r="HKN30" s="10"/>
      <c r="HKO30" s="10"/>
      <c r="HKP30" s="10"/>
      <c r="HKQ30" s="10"/>
      <c r="HKR30" s="10"/>
      <c r="HKS30" s="10"/>
      <c r="HKT30" s="10"/>
      <c r="HKU30" s="10"/>
      <c r="HKV30" s="10"/>
      <c r="HKW30" s="10"/>
      <c r="HKX30" s="10"/>
      <c r="HKY30" s="10"/>
      <c r="HKZ30" s="10"/>
      <c r="HLA30" s="10"/>
      <c r="HLB30" s="10"/>
      <c r="HLC30" s="10"/>
      <c r="HLD30" s="10"/>
      <c r="HLE30" s="10"/>
      <c r="HLF30" s="10"/>
      <c r="HLG30" s="10"/>
      <c r="HLH30" s="10"/>
      <c r="HLI30" s="10"/>
      <c r="HLJ30" s="10"/>
      <c r="HLK30" s="10"/>
      <c r="HLL30" s="10"/>
      <c r="HLM30" s="10"/>
      <c r="HLN30" s="10"/>
      <c r="HLO30" s="10"/>
      <c r="HLP30" s="10"/>
      <c r="HLQ30" s="10"/>
      <c r="HLR30" s="10"/>
      <c r="HLS30" s="10"/>
      <c r="HLT30" s="10"/>
      <c r="HLU30" s="10"/>
      <c r="HLV30" s="10"/>
      <c r="HLW30" s="10"/>
      <c r="HLX30" s="10"/>
      <c r="HLY30" s="10"/>
      <c r="HLZ30" s="10"/>
      <c r="HMA30" s="10"/>
      <c r="HMB30" s="10"/>
      <c r="HMC30" s="10"/>
      <c r="HMD30" s="10"/>
      <c r="HME30" s="10"/>
      <c r="HMF30" s="10"/>
      <c r="HMG30" s="10"/>
      <c r="HMH30" s="10"/>
      <c r="HMI30" s="10"/>
      <c r="HMJ30" s="10"/>
      <c r="HMK30" s="10"/>
      <c r="HML30" s="10"/>
      <c r="HMM30" s="10"/>
      <c r="HMN30" s="10"/>
      <c r="HMO30" s="10"/>
      <c r="HMP30" s="10"/>
      <c r="HMQ30" s="10"/>
      <c r="HMR30" s="10"/>
      <c r="HMS30" s="10"/>
      <c r="HMT30" s="10"/>
      <c r="HMU30" s="10"/>
      <c r="HMV30" s="10"/>
      <c r="HMW30" s="10"/>
      <c r="HMX30" s="10"/>
      <c r="HMY30" s="10"/>
      <c r="HMZ30" s="10"/>
      <c r="HNA30" s="10"/>
      <c r="HNB30" s="10"/>
      <c r="HNC30" s="10"/>
      <c r="HND30" s="10"/>
      <c r="HNE30" s="10"/>
      <c r="HNF30" s="10"/>
      <c r="HNG30" s="10"/>
      <c r="HNH30" s="10"/>
      <c r="HNI30" s="10"/>
      <c r="HNJ30" s="10"/>
      <c r="HNK30" s="10"/>
      <c r="HNL30" s="10"/>
      <c r="HNM30" s="10"/>
      <c r="HNN30" s="10"/>
      <c r="HNO30" s="10"/>
      <c r="HNP30" s="10"/>
      <c r="HNQ30" s="10"/>
      <c r="HNR30" s="10"/>
      <c r="HNS30" s="10"/>
      <c r="HNT30" s="10"/>
      <c r="HNU30" s="10"/>
      <c r="HNV30" s="10"/>
      <c r="HNW30" s="10"/>
      <c r="HNX30" s="10"/>
      <c r="HNY30" s="10"/>
      <c r="HNZ30" s="10"/>
      <c r="HOA30" s="10"/>
      <c r="HOB30" s="10"/>
      <c r="HOC30" s="10"/>
      <c r="HOD30" s="10"/>
      <c r="HOE30" s="10"/>
      <c r="HOF30" s="10"/>
      <c r="HOG30" s="10"/>
      <c r="HOH30" s="10"/>
      <c r="HOI30" s="10"/>
      <c r="HOJ30" s="10"/>
      <c r="HOK30" s="10"/>
      <c r="HOL30" s="10"/>
      <c r="HOM30" s="10"/>
      <c r="HON30" s="10"/>
      <c r="HOO30" s="10"/>
      <c r="HOP30" s="10"/>
      <c r="HOQ30" s="10"/>
      <c r="HOR30" s="10"/>
      <c r="HOS30" s="10"/>
      <c r="HOT30" s="10"/>
      <c r="HOU30" s="10"/>
      <c r="HOV30" s="10"/>
      <c r="HOW30" s="10"/>
      <c r="HOX30" s="10"/>
      <c r="HOY30" s="10"/>
      <c r="HOZ30" s="10"/>
      <c r="HPA30" s="10"/>
      <c r="HPB30" s="10"/>
      <c r="HPC30" s="10"/>
      <c r="HPD30" s="10"/>
      <c r="HPE30" s="10"/>
      <c r="HPF30" s="10"/>
      <c r="HPG30" s="10"/>
      <c r="HPH30" s="10"/>
      <c r="HPI30" s="10"/>
      <c r="HPJ30" s="10"/>
      <c r="HPK30" s="10"/>
      <c r="HPL30" s="10"/>
      <c r="HPM30" s="10"/>
      <c r="HPN30" s="10"/>
      <c r="HPO30" s="10"/>
      <c r="HPP30" s="10"/>
      <c r="HPQ30" s="10"/>
      <c r="HPR30" s="10"/>
      <c r="HPS30" s="10"/>
      <c r="HPT30" s="10"/>
      <c r="HPU30" s="10"/>
      <c r="HPV30" s="10"/>
      <c r="HPW30" s="10"/>
      <c r="HPX30" s="10"/>
      <c r="HPY30" s="10"/>
      <c r="HPZ30" s="10"/>
      <c r="HQA30" s="10"/>
      <c r="HQB30" s="10"/>
      <c r="HQC30" s="10"/>
      <c r="HQD30" s="10"/>
      <c r="HQE30" s="10"/>
      <c r="HQF30" s="10"/>
      <c r="HQG30" s="10"/>
      <c r="HQH30" s="10"/>
      <c r="HQI30" s="10"/>
      <c r="HQJ30" s="10"/>
      <c r="HQK30" s="10"/>
      <c r="HQL30" s="10"/>
      <c r="HQM30" s="10"/>
      <c r="HQN30" s="10"/>
      <c r="HQO30" s="10"/>
      <c r="HQP30" s="10"/>
      <c r="HQQ30" s="10"/>
      <c r="HQR30" s="10"/>
      <c r="HQS30" s="10"/>
      <c r="HQT30" s="10"/>
      <c r="HQU30" s="10"/>
      <c r="HQV30" s="10"/>
      <c r="HQW30" s="10"/>
      <c r="HQX30" s="10"/>
      <c r="HQY30" s="10"/>
      <c r="HQZ30" s="10"/>
      <c r="HRA30" s="10"/>
      <c r="HRB30" s="10"/>
      <c r="HRC30" s="10"/>
      <c r="HRD30" s="10"/>
      <c r="HRE30" s="10"/>
      <c r="HRF30" s="10"/>
      <c r="HRG30" s="10"/>
      <c r="HRH30" s="10"/>
      <c r="HRI30" s="10"/>
      <c r="HRJ30" s="10"/>
      <c r="HRK30" s="10"/>
      <c r="HRL30" s="10"/>
      <c r="HRM30" s="10"/>
      <c r="HRN30" s="10"/>
      <c r="HRO30" s="10"/>
      <c r="HRP30" s="10"/>
      <c r="HRQ30" s="10"/>
      <c r="HRR30" s="10"/>
      <c r="HRS30" s="10"/>
      <c r="HRT30" s="10"/>
      <c r="HRU30" s="10"/>
      <c r="HRV30" s="10"/>
      <c r="HRW30" s="10"/>
      <c r="HRX30" s="10"/>
      <c r="HRY30" s="10"/>
      <c r="HRZ30" s="10"/>
      <c r="HSA30" s="10"/>
      <c r="HSB30" s="10"/>
      <c r="HSC30" s="10"/>
      <c r="HSD30" s="10"/>
      <c r="HSE30" s="10"/>
      <c r="HSF30" s="10"/>
      <c r="HSG30" s="10"/>
      <c r="HSH30" s="10"/>
      <c r="HSI30" s="10"/>
      <c r="HSJ30" s="10"/>
      <c r="HSK30" s="10"/>
      <c r="HSL30" s="10"/>
      <c r="HSM30" s="10"/>
      <c r="HSN30" s="10"/>
      <c r="HSO30" s="10"/>
      <c r="HSP30" s="10"/>
      <c r="HSQ30" s="10"/>
      <c r="HSR30" s="10"/>
      <c r="HSS30" s="10"/>
      <c r="HST30" s="10"/>
      <c r="HSU30" s="10"/>
      <c r="HSV30" s="10"/>
      <c r="HSW30" s="10"/>
      <c r="HSX30" s="10"/>
      <c r="HSY30" s="10"/>
      <c r="HSZ30" s="10"/>
      <c r="HTA30" s="10"/>
      <c r="HTB30" s="10"/>
      <c r="HTC30" s="10"/>
      <c r="HTD30" s="10"/>
      <c r="HTE30" s="10"/>
      <c r="HTF30" s="10"/>
      <c r="HTG30" s="10"/>
      <c r="HTH30" s="10"/>
      <c r="HTI30" s="10"/>
      <c r="HTJ30" s="10"/>
      <c r="HTK30" s="10"/>
      <c r="HTL30" s="10"/>
      <c r="HTM30" s="10"/>
      <c r="HTN30" s="10"/>
      <c r="HTO30" s="10"/>
      <c r="HTP30" s="10"/>
      <c r="HTQ30" s="10"/>
      <c r="HTR30" s="10"/>
      <c r="HTS30" s="10"/>
      <c r="HTT30" s="10"/>
      <c r="HTU30" s="10"/>
      <c r="HTV30" s="10"/>
      <c r="HTW30" s="10"/>
      <c r="HTX30" s="10"/>
      <c r="HTY30" s="10"/>
      <c r="HTZ30" s="10"/>
      <c r="HUA30" s="10"/>
      <c r="HUB30" s="10"/>
      <c r="HUC30" s="10"/>
      <c r="HUD30" s="10"/>
      <c r="HUE30" s="10"/>
      <c r="HUF30" s="10"/>
      <c r="HUG30" s="10"/>
      <c r="HUH30" s="10"/>
      <c r="HUI30" s="10"/>
      <c r="HUJ30" s="10"/>
      <c r="HUK30" s="10"/>
      <c r="HUL30" s="10"/>
      <c r="HUM30" s="10"/>
      <c r="HUN30" s="10"/>
      <c r="HUO30" s="10"/>
      <c r="HUP30" s="10"/>
      <c r="HUQ30" s="10"/>
      <c r="HUR30" s="10"/>
      <c r="HUS30" s="10"/>
      <c r="HUT30" s="10"/>
      <c r="HUU30" s="10"/>
      <c r="HUV30" s="10"/>
      <c r="HUW30" s="10"/>
      <c r="HUX30" s="10"/>
      <c r="HUY30" s="10"/>
      <c r="HUZ30" s="10"/>
      <c r="HVA30" s="10"/>
      <c r="HVB30" s="10"/>
      <c r="HVC30" s="10"/>
      <c r="HVD30" s="10"/>
      <c r="HVE30" s="10"/>
      <c r="HVF30" s="10"/>
      <c r="HVG30" s="10"/>
      <c r="HVH30" s="10"/>
      <c r="HVI30" s="10"/>
      <c r="HVJ30" s="10"/>
      <c r="HVK30" s="10"/>
      <c r="HVL30" s="10"/>
      <c r="HVM30" s="10"/>
      <c r="HVN30" s="10"/>
      <c r="HVO30" s="10"/>
      <c r="HVP30" s="10"/>
      <c r="HVQ30" s="10"/>
      <c r="HVR30" s="10"/>
      <c r="HVS30" s="10"/>
      <c r="HVT30" s="10"/>
      <c r="HVU30" s="10"/>
      <c r="HVV30" s="10"/>
      <c r="HVW30" s="10"/>
      <c r="HVX30" s="10"/>
      <c r="HVY30" s="10"/>
      <c r="HVZ30" s="10"/>
      <c r="HWA30" s="10"/>
      <c r="HWB30" s="10"/>
      <c r="HWC30" s="10"/>
      <c r="HWD30" s="10"/>
      <c r="HWE30" s="10"/>
      <c r="HWF30" s="10"/>
      <c r="HWG30" s="10"/>
      <c r="HWH30" s="10"/>
      <c r="HWI30" s="10"/>
      <c r="HWJ30" s="10"/>
      <c r="HWK30" s="10"/>
      <c r="HWL30" s="10"/>
      <c r="HWM30" s="10"/>
      <c r="HWN30" s="10"/>
      <c r="HWO30" s="10"/>
      <c r="HWP30" s="10"/>
      <c r="HWQ30" s="10"/>
      <c r="HWR30" s="10"/>
      <c r="HWS30" s="10"/>
      <c r="HWT30" s="10"/>
      <c r="HWU30" s="10"/>
      <c r="HWV30" s="10"/>
      <c r="HWW30" s="10"/>
      <c r="HWX30" s="10"/>
      <c r="HWY30" s="10"/>
      <c r="HWZ30" s="10"/>
      <c r="HXA30" s="10"/>
      <c r="HXB30" s="10"/>
      <c r="HXC30" s="10"/>
      <c r="HXD30" s="10"/>
      <c r="HXE30" s="10"/>
      <c r="HXF30" s="10"/>
      <c r="HXG30" s="10"/>
      <c r="HXH30" s="10"/>
      <c r="HXI30" s="10"/>
      <c r="HXJ30" s="10"/>
      <c r="HXK30" s="10"/>
      <c r="HXL30" s="10"/>
      <c r="HXM30" s="10"/>
      <c r="HXN30" s="10"/>
      <c r="HXO30" s="10"/>
      <c r="HXP30" s="10"/>
      <c r="HXQ30" s="10"/>
      <c r="HXR30" s="10"/>
      <c r="HXS30" s="10"/>
      <c r="HXT30" s="10"/>
      <c r="HXU30" s="10"/>
      <c r="HXV30" s="10"/>
      <c r="HXW30" s="10"/>
      <c r="HXX30" s="10"/>
      <c r="HXY30" s="10"/>
      <c r="HXZ30" s="10"/>
      <c r="HYA30" s="10"/>
      <c r="HYB30" s="10"/>
      <c r="HYC30" s="10"/>
      <c r="HYD30" s="10"/>
      <c r="HYE30" s="10"/>
      <c r="HYF30" s="10"/>
      <c r="HYG30" s="10"/>
      <c r="HYH30" s="10"/>
      <c r="HYI30" s="10"/>
      <c r="HYJ30" s="10"/>
      <c r="HYK30" s="10"/>
      <c r="HYL30" s="10"/>
      <c r="HYM30" s="10"/>
      <c r="HYN30" s="10"/>
      <c r="HYO30" s="10"/>
      <c r="HYP30" s="10"/>
      <c r="HYQ30" s="10"/>
      <c r="HYR30" s="10"/>
      <c r="HYS30" s="10"/>
      <c r="HYT30" s="10"/>
      <c r="HYU30" s="10"/>
      <c r="HYV30" s="10"/>
      <c r="HYW30" s="10"/>
      <c r="HYX30" s="10"/>
      <c r="HYY30" s="10"/>
      <c r="HYZ30" s="10"/>
      <c r="HZA30" s="10"/>
      <c r="HZB30" s="10"/>
      <c r="HZC30" s="10"/>
      <c r="HZD30" s="10"/>
      <c r="HZE30" s="10"/>
      <c r="HZF30" s="10"/>
      <c r="HZG30" s="10"/>
      <c r="HZH30" s="10"/>
      <c r="HZI30" s="10"/>
      <c r="HZJ30" s="10"/>
      <c r="HZK30" s="10"/>
      <c r="HZL30" s="10"/>
      <c r="HZM30" s="10"/>
      <c r="HZN30" s="10"/>
      <c r="HZO30" s="10"/>
      <c r="HZP30" s="10"/>
      <c r="HZQ30" s="10"/>
      <c r="HZR30" s="10"/>
      <c r="HZS30" s="10"/>
      <c r="HZT30" s="10"/>
      <c r="HZU30" s="10"/>
      <c r="HZV30" s="10"/>
      <c r="HZW30" s="10"/>
      <c r="HZX30" s="10"/>
      <c r="HZY30" s="10"/>
      <c r="HZZ30" s="10"/>
      <c r="IAA30" s="10"/>
      <c r="IAB30" s="10"/>
      <c r="IAC30" s="10"/>
      <c r="IAD30" s="10"/>
      <c r="IAE30" s="10"/>
      <c r="IAF30" s="10"/>
      <c r="IAG30" s="10"/>
      <c r="IAH30" s="10"/>
      <c r="IAI30" s="10"/>
      <c r="IAJ30" s="10"/>
      <c r="IAK30" s="10"/>
      <c r="IAL30" s="10"/>
      <c r="IAM30" s="10"/>
      <c r="IAN30" s="10"/>
      <c r="IAO30" s="10"/>
      <c r="IAP30" s="10"/>
      <c r="IAQ30" s="10"/>
      <c r="IAR30" s="10"/>
      <c r="IAS30" s="10"/>
      <c r="IAT30" s="10"/>
      <c r="IAU30" s="10"/>
      <c r="IAV30" s="10"/>
      <c r="IAW30" s="10"/>
      <c r="IAX30" s="10"/>
      <c r="IAY30" s="10"/>
      <c r="IAZ30" s="10"/>
      <c r="IBA30" s="10"/>
      <c r="IBB30" s="10"/>
      <c r="IBC30" s="10"/>
      <c r="IBD30" s="10"/>
      <c r="IBE30" s="10"/>
      <c r="IBF30" s="10"/>
      <c r="IBG30" s="10"/>
      <c r="IBH30" s="10"/>
      <c r="IBI30" s="10"/>
      <c r="IBJ30" s="10"/>
      <c r="IBK30" s="10"/>
      <c r="IBL30" s="10"/>
      <c r="IBM30" s="10"/>
      <c r="IBN30" s="10"/>
      <c r="IBO30" s="10"/>
      <c r="IBP30" s="10"/>
      <c r="IBQ30" s="10"/>
      <c r="IBR30" s="10"/>
      <c r="IBS30" s="10"/>
      <c r="IBT30" s="10"/>
      <c r="IBU30" s="10"/>
      <c r="IBV30" s="10"/>
      <c r="IBW30" s="10"/>
      <c r="IBX30" s="10"/>
      <c r="IBY30" s="10"/>
      <c r="IBZ30" s="10"/>
      <c r="ICA30" s="10"/>
      <c r="ICB30" s="10"/>
      <c r="ICC30" s="10"/>
      <c r="ICD30" s="10"/>
      <c r="ICE30" s="10"/>
      <c r="ICF30" s="10"/>
      <c r="ICG30" s="10"/>
      <c r="ICH30" s="10"/>
      <c r="ICI30" s="10"/>
      <c r="ICJ30" s="10"/>
      <c r="ICK30" s="10"/>
      <c r="ICL30" s="10"/>
      <c r="ICM30" s="10"/>
      <c r="ICN30" s="10"/>
      <c r="ICO30" s="10"/>
      <c r="ICP30" s="10"/>
      <c r="ICQ30" s="10"/>
      <c r="ICR30" s="10"/>
      <c r="ICS30" s="10"/>
      <c r="ICT30" s="10"/>
      <c r="ICU30" s="10"/>
      <c r="ICV30" s="10"/>
      <c r="ICW30" s="10"/>
      <c r="ICX30" s="10"/>
      <c r="ICY30" s="10"/>
      <c r="ICZ30" s="10"/>
      <c r="IDA30" s="10"/>
      <c r="IDB30" s="10"/>
      <c r="IDC30" s="10"/>
      <c r="IDD30" s="10"/>
      <c r="IDE30" s="10"/>
      <c r="IDF30" s="10"/>
      <c r="IDG30" s="10"/>
      <c r="IDH30" s="10"/>
      <c r="IDI30" s="10"/>
      <c r="IDJ30" s="10"/>
      <c r="IDK30" s="10"/>
      <c r="IDL30" s="10"/>
      <c r="IDM30" s="10"/>
      <c r="IDN30" s="10"/>
      <c r="IDO30" s="10"/>
      <c r="IDP30" s="10"/>
      <c r="IDQ30" s="10"/>
      <c r="IDR30" s="10"/>
      <c r="IDS30" s="10"/>
      <c r="IDT30" s="10"/>
      <c r="IDU30" s="10"/>
      <c r="IDV30" s="10"/>
      <c r="IDW30" s="10"/>
      <c r="IDX30" s="10"/>
      <c r="IDY30" s="10"/>
      <c r="IDZ30" s="10"/>
      <c r="IEA30" s="10"/>
      <c r="IEB30" s="10"/>
      <c r="IEC30" s="10"/>
      <c r="IED30" s="10"/>
      <c r="IEE30" s="10"/>
      <c r="IEF30" s="10"/>
      <c r="IEG30" s="10"/>
      <c r="IEH30" s="10"/>
      <c r="IEI30" s="10"/>
      <c r="IEJ30" s="10"/>
      <c r="IEK30" s="10"/>
      <c r="IEL30" s="10"/>
      <c r="IEM30" s="10"/>
      <c r="IEN30" s="10"/>
      <c r="IEO30" s="10"/>
      <c r="IEP30" s="10"/>
      <c r="IEQ30" s="10"/>
      <c r="IER30" s="10"/>
      <c r="IES30" s="10"/>
      <c r="IET30" s="10"/>
      <c r="IEU30" s="10"/>
      <c r="IEV30" s="10"/>
      <c r="IEW30" s="10"/>
      <c r="IEX30" s="10"/>
      <c r="IEY30" s="10"/>
      <c r="IEZ30" s="10"/>
      <c r="IFA30" s="10"/>
      <c r="IFB30" s="10"/>
      <c r="IFC30" s="10"/>
      <c r="IFD30" s="10"/>
      <c r="IFE30" s="10"/>
      <c r="IFF30" s="10"/>
      <c r="IFG30" s="10"/>
      <c r="IFH30" s="10"/>
      <c r="IFI30" s="10"/>
      <c r="IFJ30" s="10"/>
      <c r="IFK30" s="10"/>
      <c r="IFL30" s="10"/>
      <c r="IFM30" s="10"/>
      <c r="IFN30" s="10"/>
      <c r="IFO30" s="10"/>
      <c r="IFP30" s="10"/>
      <c r="IFQ30" s="10"/>
      <c r="IFR30" s="10"/>
      <c r="IFS30" s="10"/>
      <c r="IFT30" s="10"/>
      <c r="IFU30" s="10"/>
      <c r="IFV30" s="10"/>
      <c r="IFW30" s="10"/>
      <c r="IFX30" s="10"/>
      <c r="IFY30" s="10"/>
      <c r="IFZ30" s="10"/>
      <c r="IGA30" s="10"/>
      <c r="IGB30" s="10"/>
      <c r="IGC30" s="10"/>
      <c r="IGD30" s="10"/>
      <c r="IGE30" s="10"/>
      <c r="IGF30" s="10"/>
      <c r="IGG30" s="10"/>
      <c r="IGH30" s="10"/>
      <c r="IGI30" s="10"/>
      <c r="IGJ30" s="10"/>
      <c r="IGK30" s="10"/>
      <c r="IGL30" s="10"/>
      <c r="IGM30" s="10"/>
      <c r="IGN30" s="10"/>
      <c r="IGO30" s="10"/>
      <c r="IGP30" s="10"/>
      <c r="IGQ30" s="10"/>
      <c r="IGR30" s="10"/>
      <c r="IGS30" s="10"/>
      <c r="IGT30" s="10"/>
      <c r="IGU30" s="10"/>
      <c r="IGV30" s="10"/>
      <c r="IGW30" s="10"/>
      <c r="IGX30" s="10"/>
      <c r="IGY30" s="10"/>
      <c r="IGZ30" s="10"/>
      <c r="IHA30" s="10"/>
      <c r="IHB30" s="10"/>
      <c r="IHC30" s="10"/>
      <c r="IHD30" s="10"/>
      <c r="IHE30" s="10"/>
      <c r="IHF30" s="10"/>
      <c r="IHG30" s="10"/>
      <c r="IHH30" s="10"/>
      <c r="IHI30" s="10"/>
      <c r="IHJ30" s="10"/>
      <c r="IHK30" s="10"/>
      <c r="IHL30" s="10"/>
      <c r="IHM30" s="10"/>
      <c r="IHN30" s="10"/>
      <c r="IHO30" s="10"/>
      <c r="IHP30" s="10"/>
      <c r="IHQ30" s="10"/>
      <c r="IHR30" s="10"/>
      <c r="IHS30" s="10"/>
      <c r="IHT30" s="10"/>
      <c r="IHU30" s="10"/>
      <c r="IHV30" s="10"/>
      <c r="IHW30" s="10"/>
      <c r="IHX30" s="10"/>
      <c r="IHY30" s="10"/>
      <c r="IHZ30" s="10"/>
      <c r="IIA30" s="10"/>
      <c r="IIB30" s="10"/>
      <c r="IIC30" s="10"/>
      <c r="IID30" s="10"/>
      <c r="IIE30" s="10"/>
      <c r="IIF30" s="10"/>
      <c r="IIG30" s="10"/>
      <c r="IIH30" s="10"/>
      <c r="III30" s="10"/>
      <c r="IIJ30" s="10"/>
      <c r="IIK30" s="10"/>
      <c r="IIL30" s="10"/>
      <c r="IIM30" s="10"/>
      <c r="IIN30" s="10"/>
      <c r="IIO30" s="10"/>
      <c r="IIP30" s="10"/>
      <c r="IIQ30" s="10"/>
      <c r="IIR30" s="10"/>
      <c r="IIS30" s="10"/>
      <c r="IIT30" s="10"/>
      <c r="IIU30" s="10"/>
      <c r="IIV30" s="10"/>
      <c r="IIW30" s="10"/>
      <c r="IIX30" s="10"/>
      <c r="IIY30" s="10"/>
      <c r="IIZ30" s="10"/>
      <c r="IJA30" s="10"/>
      <c r="IJB30" s="10"/>
      <c r="IJC30" s="10"/>
      <c r="IJD30" s="10"/>
      <c r="IJE30" s="10"/>
      <c r="IJF30" s="10"/>
      <c r="IJG30" s="10"/>
      <c r="IJH30" s="10"/>
      <c r="IJI30" s="10"/>
      <c r="IJJ30" s="10"/>
      <c r="IJK30" s="10"/>
      <c r="IJL30" s="10"/>
      <c r="IJM30" s="10"/>
      <c r="IJN30" s="10"/>
      <c r="IJO30" s="10"/>
      <c r="IJP30" s="10"/>
      <c r="IJQ30" s="10"/>
      <c r="IJR30" s="10"/>
      <c r="IJS30" s="10"/>
      <c r="IJT30" s="10"/>
      <c r="IJU30" s="10"/>
      <c r="IJV30" s="10"/>
      <c r="IJW30" s="10"/>
      <c r="IJX30" s="10"/>
      <c r="IJY30" s="10"/>
      <c r="IJZ30" s="10"/>
      <c r="IKA30" s="10"/>
      <c r="IKB30" s="10"/>
      <c r="IKC30" s="10"/>
      <c r="IKD30" s="10"/>
      <c r="IKE30" s="10"/>
      <c r="IKF30" s="10"/>
      <c r="IKG30" s="10"/>
      <c r="IKH30" s="10"/>
      <c r="IKI30" s="10"/>
      <c r="IKJ30" s="10"/>
      <c r="IKK30" s="10"/>
      <c r="IKL30" s="10"/>
      <c r="IKM30" s="10"/>
      <c r="IKN30" s="10"/>
      <c r="IKO30" s="10"/>
      <c r="IKP30" s="10"/>
      <c r="IKQ30" s="10"/>
      <c r="IKR30" s="10"/>
      <c r="IKS30" s="10"/>
      <c r="IKT30" s="10"/>
      <c r="IKU30" s="10"/>
      <c r="IKV30" s="10"/>
      <c r="IKW30" s="10"/>
      <c r="IKX30" s="10"/>
      <c r="IKY30" s="10"/>
      <c r="IKZ30" s="10"/>
      <c r="ILA30" s="10"/>
      <c r="ILB30" s="10"/>
      <c r="ILC30" s="10"/>
      <c r="ILD30" s="10"/>
      <c r="ILE30" s="10"/>
      <c r="ILF30" s="10"/>
      <c r="ILG30" s="10"/>
      <c r="ILH30" s="10"/>
      <c r="ILI30" s="10"/>
      <c r="ILJ30" s="10"/>
      <c r="ILK30" s="10"/>
      <c r="ILL30" s="10"/>
      <c r="ILM30" s="10"/>
      <c r="ILN30" s="10"/>
      <c r="ILO30" s="10"/>
      <c r="ILP30" s="10"/>
      <c r="ILQ30" s="10"/>
      <c r="ILR30" s="10"/>
      <c r="ILS30" s="10"/>
      <c r="ILT30" s="10"/>
      <c r="ILU30" s="10"/>
      <c r="ILV30" s="10"/>
      <c r="ILW30" s="10"/>
      <c r="ILX30" s="10"/>
      <c r="ILY30" s="10"/>
      <c r="ILZ30" s="10"/>
      <c r="IMA30" s="10"/>
      <c r="IMB30" s="10"/>
      <c r="IMC30" s="10"/>
      <c r="IMD30" s="10"/>
      <c r="IME30" s="10"/>
      <c r="IMF30" s="10"/>
      <c r="IMG30" s="10"/>
      <c r="IMH30" s="10"/>
      <c r="IMI30" s="10"/>
      <c r="IMJ30" s="10"/>
      <c r="IMK30" s="10"/>
      <c r="IML30" s="10"/>
      <c r="IMM30" s="10"/>
      <c r="IMN30" s="10"/>
      <c r="IMO30" s="10"/>
      <c r="IMP30" s="10"/>
      <c r="IMQ30" s="10"/>
      <c r="IMR30" s="10"/>
      <c r="IMS30" s="10"/>
      <c r="IMT30" s="10"/>
      <c r="IMU30" s="10"/>
      <c r="IMV30" s="10"/>
      <c r="IMW30" s="10"/>
      <c r="IMX30" s="10"/>
      <c r="IMY30" s="10"/>
      <c r="IMZ30" s="10"/>
      <c r="INA30" s="10"/>
      <c r="INB30" s="10"/>
      <c r="INC30" s="10"/>
      <c r="IND30" s="10"/>
      <c r="INE30" s="10"/>
      <c r="INF30" s="10"/>
      <c r="ING30" s="10"/>
      <c r="INH30" s="10"/>
      <c r="INI30" s="10"/>
      <c r="INJ30" s="10"/>
      <c r="INK30" s="10"/>
      <c r="INL30" s="10"/>
      <c r="INM30" s="10"/>
      <c r="INN30" s="10"/>
      <c r="INO30" s="10"/>
      <c r="INP30" s="10"/>
      <c r="INQ30" s="10"/>
      <c r="INR30" s="10"/>
      <c r="INS30" s="10"/>
      <c r="INT30" s="10"/>
      <c r="INU30" s="10"/>
      <c r="INV30" s="10"/>
      <c r="INW30" s="10"/>
      <c r="INX30" s="10"/>
      <c r="INY30" s="10"/>
      <c r="INZ30" s="10"/>
      <c r="IOA30" s="10"/>
      <c r="IOB30" s="10"/>
      <c r="IOC30" s="10"/>
      <c r="IOD30" s="10"/>
      <c r="IOE30" s="10"/>
      <c r="IOF30" s="10"/>
      <c r="IOG30" s="10"/>
      <c r="IOH30" s="10"/>
      <c r="IOI30" s="10"/>
      <c r="IOJ30" s="10"/>
      <c r="IOK30" s="10"/>
      <c r="IOL30" s="10"/>
      <c r="IOM30" s="10"/>
      <c r="ION30" s="10"/>
      <c r="IOO30" s="10"/>
      <c r="IOP30" s="10"/>
      <c r="IOQ30" s="10"/>
      <c r="IOR30" s="10"/>
      <c r="IOS30" s="10"/>
      <c r="IOT30" s="10"/>
      <c r="IOU30" s="10"/>
      <c r="IOV30" s="10"/>
      <c r="IOW30" s="10"/>
      <c r="IOX30" s="10"/>
      <c r="IOY30" s="10"/>
      <c r="IOZ30" s="10"/>
      <c r="IPA30" s="10"/>
      <c r="IPB30" s="10"/>
      <c r="IPC30" s="10"/>
      <c r="IPD30" s="10"/>
      <c r="IPE30" s="10"/>
      <c r="IPF30" s="10"/>
      <c r="IPG30" s="10"/>
      <c r="IPH30" s="10"/>
      <c r="IPI30" s="10"/>
      <c r="IPJ30" s="10"/>
      <c r="IPK30" s="10"/>
      <c r="IPL30" s="10"/>
      <c r="IPM30" s="10"/>
      <c r="IPN30" s="10"/>
      <c r="IPO30" s="10"/>
      <c r="IPP30" s="10"/>
      <c r="IPQ30" s="10"/>
      <c r="IPR30" s="10"/>
      <c r="IPS30" s="10"/>
      <c r="IPT30" s="10"/>
      <c r="IPU30" s="10"/>
      <c r="IPV30" s="10"/>
      <c r="IPW30" s="10"/>
      <c r="IPX30" s="10"/>
      <c r="IPY30" s="10"/>
      <c r="IPZ30" s="10"/>
      <c r="IQA30" s="10"/>
      <c r="IQB30" s="10"/>
      <c r="IQC30" s="10"/>
      <c r="IQD30" s="10"/>
      <c r="IQE30" s="10"/>
      <c r="IQF30" s="10"/>
      <c r="IQG30" s="10"/>
      <c r="IQH30" s="10"/>
      <c r="IQI30" s="10"/>
      <c r="IQJ30" s="10"/>
      <c r="IQK30" s="10"/>
      <c r="IQL30" s="10"/>
      <c r="IQM30" s="10"/>
      <c r="IQN30" s="10"/>
      <c r="IQO30" s="10"/>
      <c r="IQP30" s="10"/>
      <c r="IQQ30" s="10"/>
      <c r="IQR30" s="10"/>
      <c r="IQS30" s="10"/>
      <c r="IQT30" s="10"/>
      <c r="IQU30" s="10"/>
      <c r="IQV30" s="10"/>
      <c r="IQW30" s="10"/>
      <c r="IQX30" s="10"/>
      <c r="IQY30" s="10"/>
      <c r="IQZ30" s="10"/>
      <c r="IRA30" s="10"/>
      <c r="IRB30" s="10"/>
      <c r="IRC30" s="10"/>
      <c r="IRD30" s="10"/>
      <c r="IRE30" s="10"/>
      <c r="IRF30" s="10"/>
      <c r="IRG30" s="10"/>
      <c r="IRH30" s="10"/>
      <c r="IRI30" s="10"/>
      <c r="IRJ30" s="10"/>
      <c r="IRK30" s="10"/>
      <c r="IRL30" s="10"/>
      <c r="IRM30" s="10"/>
      <c r="IRN30" s="10"/>
      <c r="IRO30" s="10"/>
      <c r="IRP30" s="10"/>
      <c r="IRQ30" s="10"/>
      <c r="IRR30" s="10"/>
      <c r="IRS30" s="10"/>
      <c r="IRT30" s="10"/>
      <c r="IRU30" s="10"/>
      <c r="IRV30" s="10"/>
      <c r="IRW30" s="10"/>
      <c r="IRX30" s="10"/>
      <c r="IRY30" s="10"/>
      <c r="IRZ30" s="10"/>
      <c r="ISA30" s="10"/>
      <c r="ISB30" s="10"/>
      <c r="ISC30" s="10"/>
      <c r="ISD30" s="10"/>
      <c r="ISE30" s="10"/>
      <c r="ISF30" s="10"/>
      <c r="ISG30" s="10"/>
      <c r="ISH30" s="10"/>
      <c r="ISI30" s="10"/>
      <c r="ISJ30" s="10"/>
      <c r="ISK30" s="10"/>
      <c r="ISL30" s="10"/>
      <c r="ISM30" s="10"/>
      <c r="ISN30" s="10"/>
      <c r="ISO30" s="10"/>
      <c r="ISP30" s="10"/>
      <c r="ISQ30" s="10"/>
      <c r="ISR30" s="10"/>
      <c r="ISS30" s="10"/>
      <c r="IST30" s="10"/>
      <c r="ISU30" s="10"/>
      <c r="ISV30" s="10"/>
      <c r="ISW30" s="10"/>
      <c r="ISX30" s="10"/>
      <c r="ISY30" s="10"/>
      <c r="ISZ30" s="10"/>
      <c r="ITA30" s="10"/>
      <c r="ITB30" s="10"/>
      <c r="ITC30" s="10"/>
      <c r="ITD30" s="10"/>
      <c r="ITE30" s="10"/>
      <c r="ITF30" s="10"/>
      <c r="ITG30" s="10"/>
      <c r="ITH30" s="10"/>
      <c r="ITI30" s="10"/>
      <c r="ITJ30" s="10"/>
      <c r="ITK30" s="10"/>
      <c r="ITL30" s="10"/>
      <c r="ITM30" s="10"/>
      <c r="ITN30" s="10"/>
      <c r="ITO30" s="10"/>
      <c r="ITP30" s="10"/>
      <c r="ITQ30" s="10"/>
      <c r="ITR30" s="10"/>
      <c r="ITS30" s="10"/>
      <c r="ITT30" s="10"/>
      <c r="ITU30" s="10"/>
      <c r="ITV30" s="10"/>
      <c r="ITW30" s="10"/>
      <c r="ITX30" s="10"/>
      <c r="ITY30" s="10"/>
      <c r="ITZ30" s="10"/>
      <c r="IUA30" s="10"/>
      <c r="IUB30" s="10"/>
      <c r="IUC30" s="10"/>
      <c r="IUD30" s="10"/>
      <c r="IUE30" s="10"/>
      <c r="IUF30" s="10"/>
      <c r="IUG30" s="10"/>
      <c r="IUH30" s="10"/>
      <c r="IUI30" s="10"/>
      <c r="IUJ30" s="10"/>
      <c r="IUK30" s="10"/>
      <c r="IUL30" s="10"/>
      <c r="IUM30" s="10"/>
      <c r="IUN30" s="10"/>
      <c r="IUO30" s="10"/>
      <c r="IUP30" s="10"/>
      <c r="IUQ30" s="10"/>
      <c r="IUR30" s="10"/>
      <c r="IUS30" s="10"/>
      <c r="IUT30" s="10"/>
      <c r="IUU30" s="10"/>
      <c r="IUV30" s="10"/>
      <c r="IUW30" s="10"/>
      <c r="IUX30" s="10"/>
      <c r="IUY30" s="10"/>
      <c r="IUZ30" s="10"/>
      <c r="IVA30" s="10"/>
      <c r="IVB30" s="10"/>
      <c r="IVC30" s="10"/>
      <c r="IVD30" s="10"/>
      <c r="IVE30" s="10"/>
      <c r="IVF30" s="10"/>
      <c r="IVG30" s="10"/>
      <c r="IVH30" s="10"/>
      <c r="IVI30" s="10"/>
      <c r="IVJ30" s="10"/>
      <c r="IVK30" s="10"/>
      <c r="IVL30" s="10"/>
      <c r="IVM30" s="10"/>
      <c r="IVN30" s="10"/>
      <c r="IVO30" s="10"/>
      <c r="IVP30" s="10"/>
      <c r="IVQ30" s="10"/>
      <c r="IVR30" s="10"/>
      <c r="IVS30" s="10"/>
      <c r="IVT30" s="10"/>
      <c r="IVU30" s="10"/>
      <c r="IVV30" s="10"/>
      <c r="IVW30" s="10"/>
      <c r="IVX30" s="10"/>
      <c r="IVY30" s="10"/>
      <c r="IVZ30" s="10"/>
      <c r="IWA30" s="10"/>
      <c r="IWB30" s="10"/>
      <c r="IWC30" s="10"/>
      <c r="IWD30" s="10"/>
      <c r="IWE30" s="10"/>
      <c r="IWF30" s="10"/>
      <c r="IWG30" s="10"/>
      <c r="IWH30" s="10"/>
      <c r="IWI30" s="10"/>
      <c r="IWJ30" s="10"/>
      <c r="IWK30" s="10"/>
      <c r="IWL30" s="10"/>
      <c r="IWM30" s="10"/>
      <c r="IWN30" s="10"/>
      <c r="IWO30" s="10"/>
      <c r="IWP30" s="10"/>
      <c r="IWQ30" s="10"/>
      <c r="IWR30" s="10"/>
      <c r="IWS30" s="10"/>
      <c r="IWT30" s="10"/>
      <c r="IWU30" s="10"/>
      <c r="IWV30" s="10"/>
      <c r="IWW30" s="10"/>
      <c r="IWX30" s="10"/>
      <c r="IWY30" s="10"/>
      <c r="IWZ30" s="10"/>
      <c r="IXA30" s="10"/>
      <c r="IXB30" s="10"/>
      <c r="IXC30" s="10"/>
      <c r="IXD30" s="10"/>
      <c r="IXE30" s="10"/>
      <c r="IXF30" s="10"/>
      <c r="IXG30" s="10"/>
      <c r="IXH30" s="10"/>
      <c r="IXI30" s="10"/>
      <c r="IXJ30" s="10"/>
      <c r="IXK30" s="10"/>
      <c r="IXL30" s="10"/>
      <c r="IXM30" s="10"/>
      <c r="IXN30" s="10"/>
      <c r="IXO30" s="10"/>
      <c r="IXP30" s="10"/>
      <c r="IXQ30" s="10"/>
      <c r="IXR30" s="10"/>
      <c r="IXS30" s="10"/>
      <c r="IXT30" s="10"/>
      <c r="IXU30" s="10"/>
      <c r="IXV30" s="10"/>
      <c r="IXW30" s="10"/>
      <c r="IXX30" s="10"/>
      <c r="IXY30" s="10"/>
      <c r="IXZ30" s="10"/>
      <c r="IYA30" s="10"/>
      <c r="IYB30" s="10"/>
      <c r="IYC30" s="10"/>
      <c r="IYD30" s="10"/>
      <c r="IYE30" s="10"/>
      <c r="IYF30" s="10"/>
      <c r="IYG30" s="10"/>
      <c r="IYH30" s="10"/>
      <c r="IYI30" s="10"/>
      <c r="IYJ30" s="10"/>
      <c r="IYK30" s="10"/>
      <c r="IYL30" s="10"/>
      <c r="IYM30" s="10"/>
      <c r="IYN30" s="10"/>
      <c r="IYO30" s="10"/>
      <c r="IYP30" s="10"/>
      <c r="IYQ30" s="10"/>
      <c r="IYR30" s="10"/>
      <c r="IYS30" s="10"/>
      <c r="IYT30" s="10"/>
      <c r="IYU30" s="10"/>
      <c r="IYV30" s="10"/>
      <c r="IYW30" s="10"/>
      <c r="IYX30" s="10"/>
      <c r="IYY30" s="10"/>
      <c r="IYZ30" s="10"/>
      <c r="IZA30" s="10"/>
      <c r="IZB30" s="10"/>
      <c r="IZC30" s="10"/>
      <c r="IZD30" s="10"/>
      <c r="IZE30" s="10"/>
      <c r="IZF30" s="10"/>
      <c r="IZG30" s="10"/>
      <c r="IZH30" s="10"/>
      <c r="IZI30" s="10"/>
      <c r="IZJ30" s="10"/>
      <c r="IZK30" s="10"/>
      <c r="IZL30" s="10"/>
      <c r="IZM30" s="10"/>
      <c r="IZN30" s="10"/>
      <c r="IZO30" s="10"/>
      <c r="IZP30" s="10"/>
      <c r="IZQ30" s="10"/>
      <c r="IZR30" s="10"/>
      <c r="IZS30" s="10"/>
      <c r="IZT30" s="10"/>
      <c r="IZU30" s="10"/>
      <c r="IZV30" s="10"/>
      <c r="IZW30" s="10"/>
      <c r="IZX30" s="10"/>
      <c r="IZY30" s="10"/>
      <c r="IZZ30" s="10"/>
      <c r="JAA30" s="10"/>
      <c r="JAB30" s="10"/>
      <c r="JAC30" s="10"/>
      <c r="JAD30" s="10"/>
      <c r="JAE30" s="10"/>
      <c r="JAF30" s="10"/>
      <c r="JAG30" s="10"/>
      <c r="JAH30" s="10"/>
      <c r="JAI30" s="10"/>
      <c r="JAJ30" s="10"/>
      <c r="JAK30" s="10"/>
      <c r="JAL30" s="10"/>
      <c r="JAM30" s="10"/>
      <c r="JAN30" s="10"/>
      <c r="JAO30" s="10"/>
      <c r="JAP30" s="10"/>
      <c r="JAQ30" s="10"/>
      <c r="JAR30" s="10"/>
      <c r="JAS30" s="10"/>
      <c r="JAT30" s="10"/>
      <c r="JAU30" s="10"/>
      <c r="JAV30" s="10"/>
      <c r="JAW30" s="10"/>
      <c r="JAX30" s="10"/>
      <c r="JAY30" s="10"/>
      <c r="JAZ30" s="10"/>
      <c r="JBA30" s="10"/>
      <c r="JBB30" s="10"/>
      <c r="JBC30" s="10"/>
      <c r="JBD30" s="10"/>
      <c r="JBE30" s="10"/>
      <c r="JBF30" s="10"/>
      <c r="JBG30" s="10"/>
      <c r="JBH30" s="10"/>
      <c r="JBI30" s="10"/>
      <c r="JBJ30" s="10"/>
      <c r="JBK30" s="10"/>
      <c r="JBL30" s="10"/>
      <c r="JBM30" s="10"/>
      <c r="JBN30" s="10"/>
      <c r="JBO30" s="10"/>
      <c r="JBP30" s="10"/>
      <c r="JBQ30" s="10"/>
      <c r="JBR30" s="10"/>
      <c r="JBS30" s="10"/>
      <c r="JBT30" s="10"/>
      <c r="JBU30" s="10"/>
      <c r="JBV30" s="10"/>
      <c r="JBW30" s="10"/>
      <c r="JBX30" s="10"/>
      <c r="JBY30" s="10"/>
      <c r="JBZ30" s="10"/>
      <c r="JCA30" s="10"/>
      <c r="JCB30" s="10"/>
      <c r="JCC30" s="10"/>
      <c r="JCD30" s="10"/>
      <c r="JCE30" s="10"/>
      <c r="JCF30" s="10"/>
      <c r="JCG30" s="10"/>
      <c r="JCH30" s="10"/>
      <c r="JCI30" s="10"/>
      <c r="JCJ30" s="10"/>
      <c r="JCK30" s="10"/>
      <c r="JCL30" s="10"/>
      <c r="JCM30" s="10"/>
      <c r="JCN30" s="10"/>
      <c r="JCO30" s="10"/>
      <c r="JCP30" s="10"/>
      <c r="JCQ30" s="10"/>
      <c r="JCR30" s="10"/>
      <c r="JCS30" s="10"/>
      <c r="JCT30" s="10"/>
      <c r="JCU30" s="10"/>
      <c r="JCV30" s="10"/>
      <c r="JCW30" s="10"/>
      <c r="JCX30" s="10"/>
      <c r="JCY30" s="10"/>
      <c r="JCZ30" s="10"/>
      <c r="JDA30" s="10"/>
      <c r="JDB30" s="10"/>
      <c r="JDC30" s="10"/>
      <c r="JDD30" s="10"/>
      <c r="JDE30" s="10"/>
      <c r="JDF30" s="10"/>
      <c r="JDG30" s="10"/>
      <c r="JDH30" s="10"/>
      <c r="JDI30" s="10"/>
      <c r="JDJ30" s="10"/>
      <c r="JDK30" s="10"/>
      <c r="JDL30" s="10"/>
      <c r="JDM30" s="10"/>
      <c r="JDN30" s="10"/>
      <c r="JDO30" s="10"/>
      <c r="JDP30" s="10"/>
      <c r="JDQ30" s="10"/>
      <c r="JDR30" s="10"/>
      <c r="JDS30" s="10"/>
      <c r="JDT30" s="10"/>
      <c r="JDU30" s="10"/>
      <c r="JDV30" s="10"/>
      <c r="JDW30" s="10"/>
      <c r="JDX30" s="10"/>
      <c r="JDY30" s="10"/>
      <c r="JDZ30" s="10"/>
      <c r="JEA30" s="10"/>
      <c r="JEB30" s="10"/>
      <c r="JEC30" s="10"/>
      <c r="JED30" s="10"/>
      <c r="JEE30" s="10"/>
      <c r="JEF30" s="10"/>
      <c r="JEG30" s="10"/>
      <c r="JEH30" s="10"/>
      <c r="JEI30" s="10"/>
      <c r="JEJ30" s="10"/>
      <c r="JEK30" s="10"/>
      <c r="JEL30" s="10"/>
      <c r="JEM30" s="10"/>
      <c r="JEN30" s="10"/>
      <c r="JEO30" s="10"/>
      <c r="JEP30" s="10"/>
      <c r="JEQ30" s="10"/>
      <c r="JER30" s="10"/>
      <c r="JES30" s="10"/>
      <c r="JET30" s="10"/>
      <c r="JEU30" s="10"/>
      <c r="JEV30" s="10"/>
      <c r="JEW30" s="10"/>
      <c r="JEX30" s="10"/>
      <c r="JEY30" s="10"/>
      <c r="JEZ30" s="10"/>
      <c r="JFA30" s="10"/>
      <c r="JFB30" s="10"/>
      <c r="JFC30" s="10"/>
      <c r="JFD30" s="10"/>
      <c r="JFE30" s="10"/>
      <c r="JFF30" s="10"/>
      <c r="JFG30" s="10"/>
      <c r="JFH30" s="10"/>
      <c r="JFI30" s="10"/>
      <c r="JFJ30" s="10"/>
      <c r="JFK30" s="10"/>
      <c r="JFL30" s="10"/>
      <c r="JFM30" s="10"/>
      <c r="JFN30" s="10"/>
      <c r="JFO30" s="10"/>
      <c r="JFP30" s="10"/>
      <c r="JFQ30" s="10"/>
      <c r="JFR30" s="10"/>
      <c r="JFS30" s="10"/>
      <c r="JFT30" s="10"/>
      <c r="JFU30" s="10"/>
      <c r="JFV30" s="10"/>
      <c r="JFW30" s="10"/>
      <c r="JFX30" s="10"/>
      <c r="JFY30" s="10"/>
      <c r="JFZ30" s="10"/>
      <c r="JGA30" s="10"/>
      <c r="JGB30" s="10"/>
      <c r="JGC30" s="10"/>
      <c r="JGD30" s="10"/>
      <c r="JGE30" s="10"/>
      <c r="JGF30" s="10"/>
      <c r="JGG30" s="10"/>
      <c r="JGH30" s="10"/>
      <c r="JGI30" s="10"/>
      <c r="JGJ30" s="10"/>
      <c r="JGK30" s="10"/>
      <c r="JGL30" s="10"/>
      <c r="JGM30" s="10"/>
      <c r="JGN30" s="10"/>
      <c r="JGO30" s="10"/>
      <c r="JGP30" s="10"/>
      <c r="JGQ30" s="10"/>
      <c r="JGR30" s="10"/>
      <c r="JGS30" s="10"/>
      <c r="JGT30" s="10"/>
      <c r="JGU30" s="10"/>
      <c r="JGV30" s="10"/>
      <c r="JGW30" s="10"/>
      <c r="JGX30" s="10"/>
      <c r="JGY30" s="10"/>
      <c r="JGZ30" s="10"/>
      <c r="JHA30" s="10"/>
      <c r="JHB30" s="10"/>
      <c r="JHC30" s="10"/>
      <c r="JHD30" s="10"/>
      <c r="JHE30" s="10"/>
      <c r="JHF30" s="10"/>
      <c r="JHG30" s="10"/>
      <c r="JHH30" s="10"/>
      <c r="JHI30" s="10"/>
      <c r="JHJ30" s="10"/>
      <c r="JHK30" s="10"/>
      <c r="JHL30" s="10"/>
      <c r="JHM30" s="10"/>
      <c r="JHN30" s="10"/>
      <c r="JHO30" s="10"/>
      <c r="JHP30" s="10"/>
      <c r="JHQ30" s="10"/>
      <c r="JHR30" s="10"/>
      <c r="JHS30" s="10"/>
      <c r="JHT30" s="10"/>
      <c r="JHU30" s="10"/>
      <c r="JHV30" s="10"/>
      <c r="JHW30" s="10"/>
      <c r="JHX30" s="10"/>
      <c r="JHY30" s="10"/>
      <c r="JHZ30" s="10"/>
      <c r="JIA30" s="10"/>
      <c r="JIB30" s="10"/>
      <c r="JIC30" s="10"/>
      <c r="JID30" s="10"/>
      <c r="JIE30" s="10"/>
      <c r="JIF30" s="10"/>
      <c r="JIG30" s="10"/>
      <c r="JIH30" s="10"/>
      <c r="JII30" s="10"/>
      <c r="JIJ30" s="10"/>
      <c r="JIK30" s="10"/>
      <c r="JIL30" s="10"/>
      <c r="JIM30" s="10"/>
      <c r="JIN30" s="10"/>
      <c r="JIO30" s="10"/>
      <c r="JIP30" s="10"/>
      <c r="JIQ30" s="10"/>
      <c r="JIR30" s="10"/>
      <c r="JIS30" s="10"/>
      <c r="JIT30" s="10"/>
      <c r="JIU30" s="10"/>
      <c r="JIV30" s="10"/>
      <c r="JIW30" s="10"/>
      <c r="JIX30" s="10"/>
      <c r="JIY30" s="10"/>
      <c r="JIZ30" s="10"/>
      <c r="JJA30" s="10"/>
      <c r="JJB30" s="10"/>
      <c r="JJC30" s="10"/>
      <c r="JJD30" s="10"/>
      <c r="JJE30" s="10"/>
      <c r="JJF30" s="10"/>
      <c r="JJG30" s="10"/>
      <c r="JJH30" s="10"/>
      <c r="JJI30" s="10"/>
      <c r="JJJ30" s="10"/>
      <c r="JJK30" s="10"/>
      <c r="JJL30" s="10"/>
      <c r="JJM30" s="10"/>
      <c r="JJN30" s="10"/>
      <c r="JJO30" s="10"/>
      <c r="JJP30" s="10"/>
      <c r="JJQ30" s="10"/>
      <c r="JJR30" s="10"/>
      <c r="JJS30" s="10"/>
      <c r="JJT30" s="10"/>
      <c r="JJU30" s="10"/>
      <c r="JJV30" s="10"/>
      <c r="JJW30" s="10"/>
      <c r="JJX30" s="10"/>
      <c r="JJY30" s="10"/>
      <c r="JJZ30" s="10"/>
      <c r="JKA30" s="10"/>
      <c r="JKB30" s="10"/>
      <c r="JKC30" s="10"/>
      <c r="JKD30" s="10"/>
      <c r="JKE30" s="10"/>
      <c r="JKF30" s="10"/>
      <c r="JKG30" s="10"/>
      <c r="JKH30" s="10"/>
      <c r="JKI30" s="10"/>
      <c r="JKJ30" s="10"/>
      <c r="JKK30" s="10"/>
      <c r="JKL30" s="10"/>
      <c r="JKM30" s="10"/>
      <c r="JKN30" s="10"/>
      <c r="JKO30" s="10"/>
      <c r="JKP30" s="10"/>
      <c r="JKQ30" s="10"/>
      <c r="JKR30" s="10"/>
      <c r="JKS30" s="10"/>
      <c r="JKT30" s="10"/>
      <c r="JKU30" s="10"/>
      <c r="JKV30" s="10"/>
      <c r="JKW30" s="10"/>
      <c r="JKX30" s="10"/>
      <c r="JKY30" s="10"/>
      <c r="JKZ30" s="10"/>
      <c r="JLA30" s="10"/>
      <c r="JLB30" s="10"/>
      <c r="JLC30" s="10"/>
      <c r="JLD30" s="10"/>
      <c r="JLE30" s="10"/>
      <c r="JLF30" s="10"/>
      <c r="JLG30" s="10"/>
      <c r="JLH30" s="10"/>
      <c r="JLI30" s="10"/>
      <c r="JLJ30" s="10"/>
      <c r="JLK30" s="10"/>
      <c r="JLL30" s="10"/>
      <c r="JLM30" s="10"/>
      <c r="JLN30" s="10"/>
      <c r="JLO30" s="10"/>
      <c r="JLP30" s="10"/>
      <c r="JLQ30" s="10"/>
      <c r="JLR30" s="10"/>
      <c r="JLS30" s="10"/>
      <c r="JLT30" s="10"/>
      <c r="JLU30" s="10"/>
      <c r="JLV30" s="10"/>
      <c r="JLW30" s="10"/>
      <c r="JLX30" s="10"/>
      <c r="JLY30" s="10"/>
      <c r="JLZ30" s="10"/>
      <c r="JMA30" s="10"/>
      <c r="JMB30" s="10"/>
      <c r="JMC30" s="10"/>
      <c r="JMD30" s="10"/>
      <c r="JME30" s="10"/>
      <c r="JMF30" s="10"/>
      <c r="JMG30" s="10"/>
      <c r="JMH30" s="10"/>
      <c r="JMI30" s="10"/>
      <c r="JMJ30" s="10"/>
      <c r="JMK30" s="10"/>
      <c r="JML30" s="10"/>
      <c r="JMM30" s="10"/>
      <c r="JMN30" s="10"/>
      <c r="JMO30" s="10"/>
      <c r="JMP30" s="10"/>
      <c r="JMQ30" s="10"/>
      <c r="JMR30" s="10"/>
      <c r="JMS30" s="10"/>
      <c r="JMT30" s="10"/>
      <c r="JMU30" s="10"/>
      <c r="JMV30" s="10"/>
      <c r="JMW30" s="10"/>
      <c r="JMX30" s="10"/>
      <c r="JMY30" s="10"/>
      <c r="JMZ30" s="10"/>
      <c r="JNA30" s="10"/>
      <c r="JNB30" s="10"/>
      <c r="JNC30" s="10"/>
      <c r="JND30" s="10"/>
      <c r="JNE30" s="10"/>
      <c r="JNF30" s="10"/>
      <c r="JNG30" s="10"/>
      <c r="JNH30" s="10"/>
      <c r="JNI30" s="10"/>
      <c r="JNJ30" s="10"/>
      <c r="JNK30" s="10"/>
      <c r="JNL30" s="10"/>
      <c r="JNM30" s="10"/>
      <c r="JNN30" s="10"/>
      <c r="JNO30" s="10"/>
      <c r="JNP30" s="10"/>
      <c r="JNQ30" s="10"/>
      <c r="JNR30" s="10"/>
      <c r="JNS30" s="10"/>
      <c r="JNT30" s="10"/>
      <c r="JNU30" s="10"/>
      <c r="JNV30" s="10"/>
      <c r="JNW30" s="10"/>
      <c r="JNX30" s="10"/>
      <c r="JNY30" s="10"/>
      <c r="JNZ30" s="10"/>
      <c r="JOA30" s="10"/>
      <c r="JOB30" s="10"/>
      <c r="JOC30" s="10"/>
      <c r="JOD30" s="10"/>
      <c r="JOE30" s="10"/>
      <c r="JOF30" s="10"/>
      <c r="JOG30" s="10"/>
      <c r="JOH30" s="10"/>
      <c r="JOI30" s="10"/>
      <c r="JOJ30" s="10"/>
      <c r="JOK30" s="10"/>
      <c r="JOL30" s="10"/>
      <c r="JOM30" s="10"/>
      <c r="JON30" s="10"/>
      <c r="JOO30" s="10"/>
      <c r="JOP30" s="10"/>
      <c r="JOQ30" s="10"/>
      <c r="JOR30" s="10"/>
      <c r="JOS30" s="10"/>
      <c r="JOT30" s="10"/>
      <c r="JOU30" s="10"/>
      <c r="JOV30" s="10"/>
      <c r="JOW30" s="10"/>
      <c r="JOX30" s="10"/>
      <c r="JOY30" s="10"/>
      <c r="JOZ30" s="10"/>
      <c r="JPA30" s="10"/>
      <c r="JPB30" s="10"/>
      <c r="JPC30" s="10"/>
      <c r="JPD30" s="10"/>
      <c r="JPE30" s="10"/>
      <c r="JPF30" s="10"/>
      <c r="JPG30" s="10"/>
      <c r="JPH30" s="10"/>
      <c r="JPI30" s="10"/>
      <c r="JPJ30" s="10"/>
      <c r="JPK30" s="10"/>
      <c r="JPL30" s="10"/>
      <c r="JPM30" s="10"/>
      <c r="JPN30" s="10"/>
      <c r="JPO30" s="10"/>
      <c r="JPP30" s="10"/>
      <c r="JPQ30" s="10"/>
      <c r="JPR30" s="10"/>
      <c r="JPS30" s="10"/>
      <c r="JPT30" s="10"/>
      <c r="JPU30" s="10"/>
      <c r="JPV30" s="10"/>
      <c r="JPW30" s="10"/>
      <c r="JPX30" s="10"/>
      <c r="JPY30" s="10"/>
      <c r="JPZ30" s="10"/>
      <c r="JQA30" s="10"/>
      <c r="JQB30" s="10"/>
      <c r="JQC30" s="10"/>
      <c r="JQD30" s="10"/>
      <c r="JQE30" s="10"/>
      <c r="JQF30" s="10"/>
      <c r="JQG30" s="10"/>
      <c r="JQH30" s="10"/>
      <c r="JQI30" s="10"/>
      <c r="JQJ30" s="10"/>
      <c r="JQK30" s="10"/>
      <c r="JQL30" s="10"/>
      <c r="JQM30" s="10"/>
      <c r="JQN30" s="10"/>
      <c r="JQO30" s="10"/>
      <c r="JQP30" s="10"/>
      <c r="JQQ30" s="10"/>
      <c r="JQR30" s="10"/>
      <c r="JQS30" s="10"/>
      <c r="JQT30" s="10"/>
      <c r="JQU30" s="10"/>
      <c r="JQV30" s="10"/>
      <c r="JQW30" s="10"/>
      <c r="JQX30" s="10"/>
      <c r="JQY30" s="10"/>
      <c r="JQZ30" s="10"/>
      <c r="JRA30" s="10"/>
      <c r="JRB30" s="10"/>
      <c r="JRC30" s="10"/>
      <c r="JRD30" s="10"/>
      <c r="JRE30" s="10"/>
      <c r="JRF30" s="10"/>
      <c r="JRG30" s="10"/>
      <c r="JRH30" s="10"/>
      <c r="JRI30" s="10"/>
      <c r="JRJ30" s="10"/>
      <c r="JRK30" s="10"/>
      <c r="JRL30" s="10"/>
      <c r="JRM30" s="10"/>
      <c r="JRN30" s="10"/>
      <c r="JRO30" s="10"/>
      <c r="JRP30" s="10"/>
      <c r="JRQ30" s="10"/>
      <c r="JRR30" s="10"/>
      <c r="JRS30" s="10"/>
      <c r="JRT30" s="10"/>
      <c r="JRU30" s="10"/>
      <c r="JRV30" s="10"/>
      <c r="JRW30" s="10"/>
      <c r="JRX30" s="10"/>
      <c r="JRY30" s="10"/>
      <c r="JRZ30" s="10"/>
      <c r="JSA30" s="10"/>
      <c r="JSB30" s="10"/>
      <c r="JSC30" s="10"/>
      <c r="JSD30" s="10"/>
      <c r="JSE30" s="10"/>
      <c r="JSF30" s="10"/>
      <c r="JSG30" s="10"/>
      <c r="JSH30" s="10"/>
      <c r="JSI30" s="10"/>
      <c r="JSJ30" s="10"/>
      <c r="JSK30" s="10"/>
      <c r="JSL30" s="10"/>
      <c r="JSM30" s="10"/>
      <c r="JSN30" s="10"/>
      <c r="JSO30" s="10"/>
      <c r="JSP30" s="10"/>
      <c r="JSQ30" s="10"/>
      <c r="JSR30" s="10"/>
      <c r="JSS30" s="10"/>
      <c r="JST30" s="10"/>
      <c r="JSU30" s="10"/>
      <c r="JSV30" s="10"/>
      <c r="JSW30" s="10"/>
      <c r="JSX30" s="10"/>
      <c r="JSY30" s="10"/>
      <c r="JSZ30" s="10"/>
      <c r="JTA30" s="10"/>
      <c r="JTB30" s="10"/>
      <c r="JTC30" s="10"/>
      <c r="JTD30" s="10"/>
      <c r="JTE30" s="10"/>
      <c r="JTF30" s="10"/>
      <c r="JTG30" s="10"/>
      <c r="JTH30" s="10"/>
      <c r="JTI30" s="10"/>
      <c r="JTJ30" s="10"/>
      <c r="JTK30" s="10"/>
      <c r="JTL30" s="10"/>
      <c r="JTM30" s="10"/>
      <c r="JTN30" s="10"/>
      <c r="JTO30" s="10"/>
      <c r="JTP30" s="10"/>
      <c r="JTQ30" s="10"/>
      <c r="JTR30" s="10"/>
      <c r="JTS30" s="10"/>
      <c r="JTT30" s="10"/>
      <c r="JTU30" s="10"/>
      <c r="JTV30" s="10"/>
      <c r="JTW30" s="10"/>
      <c r="JTX30" s="10"/>
      <c r="JTY30" s="10"/>
      <c r="JTZ30" s="10"/>
      <c r="JUA30" s="10"/>
      <c r="JUB30" s="10"/>
      <c r="JUC30" s="10"/>
      <c r="JUD30" s="10"/>
      <c r="JUE30" s="10"/>
      <c r="JUF30" s="10"/>
      <c r="JUG30" s="10"/>
      <c r="JUH30" s="10"/>
      <c r="JUI30" s="10"/>
      <c r="JUJ30" s="10"/>
      <c r="JUK30" s="10"/>
      <c r="JUL30" s="10"/>
      <c r="JUM30" s="10"/>
      <c r="JUN30" s="10"/>
      <c r="JUO30" s="10"/>
      <c r="JUP30" s="10"/>
      <c r="JUQ30" s="10"/>
      <c r="JUR30" s="10"/>
      <c r="JUS30" s="10"/>
      <c r="JUT30" s="10"/>
      <c r="JUU30" s="10"/>
      <c r="JUV30" s="10"/>
      <c r="JUW30" s="10"/>
      <c r="JUX30" s="10"/>
      <c r="JUY30" s="10"/>
      <c r="JUZ30" s="10"/>
      <c r="JVA30" s="10"/>
      <c r="JVB30" s="10"/>
      <c r="JVC30" s="10"/>
      <c r="JVD30" s="10"/>
      <c r="JVE30" s="10"/>
      <c r="JVF30" s="10"/>
      <c r="JVG30" s="10"/>
      <c r="JVH30" s="10"/>
      <c r="JVI30" s="10"/>
      <c r="JVJ30" s="10"/>
      <c r="JVK30" s="10"/>
      <c r="JVL30" s="10"/>
      <c r="JVM30" s="10"/>
      <c r="JVN30" s="10"/>
      <c r="JVO30" s="10"/>
      <c r="JVP30" s="10"/>
      <c r="JVQ30" s="10"/>
      <c r="JVR30" s="10"/>
      <c r="JVS30" s="10"/>
      <c r="JVT30" s="10"/>
      <c r="JVU30" s="10"/>
      <c r="JVV30" s="10"/>
      <c r="JVW30" s="10"/>
      <c r="JVX30" s="10"/>
      <c r="JVY30" s="10"/>
      <c r="JVZ30" s="10"/>
      <c r="JWA30" s="10"/>
      <c r="JWB30" s="10"/>
      <c r="JWC30" s="10"/>
      <c r="JWD30" s="10"/>
      <c r="JWE30" s="10"/>
      <c r="JWF30" s="10"/>
      <c r="JWG30" s="10"/>
      <c r="JWH30" s="10"/>
      <c r="JWI30" s="10"/>
      <c r="JWJ30" s="10"/>
      <c r="JWK30" s="10"/>
      <c r="JWL30" s="10"/>
      <c r="JWM30" s="10"/>
      <c r="JWN30" s="10"/>
      <c r="JWO30" s="10"/>
      <c r="JWP30" s="10"/>
      <c r="JWQ30" s="10"/>
      <c r="JWR30" s="10"/>
      <c r="JWS30" s="10"/>
      <c r="JWT30" s="10"/>
      <c r="JWU30" s="10"/>
      <c r="JWV30" s="10"/>
      <c r="JWW30" s="10"/>
      <c r="JWX30" s="10"/>
      <c r="JWY30" s="10"/>
      <c r="JWZ30" s="10"/>
      <c r="JXA30" s="10"/>
      <c r="JXB30" s="10"/>
      <c r="JXC30" s="10"/>
      <c r="JXD30" s="10"/>
      <c r="JXE30" s="10"/>
      <c r="JXF30" s="10"/>
      <c r="JXG30" s="10"/>
      <c r="JXH30" s="10"/>
      <c r="JXI30" s="10"/>
      <c r="JXJ30" s="10"/>
      <c r="JXK30" s="10"/>
      <c r="JXL30" s="10"/>
      <c r="JXM30" s="10"/>
      <c r="JXN30" s="10"/>
      <c r="JXO30" s="10"/>
      <c r="JXP30" s="10"/>
      <c r="JXQ30" s="10"/>
      <c r="JXR30" s="10"/>
      <c r="JXS30" s="10"/>
      <c r="JXT30" s="10"/>
      <c r="JXU30" s="10"/>
      <c r="JXV30" s="10"/>
      <c r="JXW30" s="10"/>
      <c r="JXX30" s="10"/>
      <c r="JXY30" s="10"/>
      <c r="JXZ30" s="10"/>
      <c r="JYA30" s="10"/>
      <c r="JYB30" s="10"/>
      <c r="JYC30" s="10"/>
      <c r="JYD30" s="10"/>
      <c r="JYE30" s="10"/>
      <c r="JYF30" s="10"/>
      <c r="JYG30" s="10"/>
      <c r="JYH30" s="10"/>
      <c r="JYI30" s="10"/>
      <c r="JYJ30" s="10"/>
      <c r="JYK30" s="10"/>
      <c r="JYL30" s="10"/>
      <c r="JYM30" s="10"/>
      <c r="JYN30" s="10"/>
      <c r="JYO30" s="10"/>
      <c r="JYP30" s="10"/>
      <c r="JYQ30" s="10"/>
      <c r="JYR30" s="10"/>
      <c r="JYS30" s="10"/>
      <c r="JYT30" s="10"/>
      <c r="JYU30" s="10"/>
      <c r="JYV30" s="10"/>
      <c r="JYW30" s="10"/>
      <c r="JYX30" s="10"/>
      <c r="JYY30" s="10"/>
      <c r="JYZ30" s="10"/>
      <c r="JZA30" s="10"/>
      <c r="JZB30" s="10"/>
      <c r="JZC30" s="10"/>
      <c r="JZD30" s="10"/>
      <c r="JZE30" s="10"/>
      <c r="JZF30" s="10"/>
      <c r="JZG30" s="10"/>
      <c r="JZH30" s="10"/>
      <c r="JZI30" s="10"/>
      <c r="JZJ30" s="10"/>
      <c r="JZK30" s="10"/>
      <c r="JZL30" s="10"/>
      <c r="JZM30" s="10"/>
      <c r="JZN30" s="10"/>
      <c r="JZO30" s="10"/>
      <c r="JZP30" s="10"/>
      <c r="JZQ30" s="10"/>
      <c r="JZR30" s="10"/>
      <c r="JZS30" s="10"/>
      <c r="JZT30" s="10"/>
      <c r="JZU30" s="10"/>
      <c r="JZV30" s="10"/>
      <c r="JZW30" s="10"/>
      <c r="JZX30" s="10"/>
      <c r="JZY30" s="10"/>
      <c r="JZZ30" s="10"/>
      <c r="KAA30" s="10"/>
      <c r="KAB30" s="10"/>
      <c r="KAC30" s="10"/>
      <c r="KAD30" s="10"/>
      <c r="KAE30" s="10"/>
      <c r="KAF30" s="10"/>
      <c r="KAG30" s="10"/>
      <c r="KAH30" s="10"/>
      <c r="KAI30" s="10"/>
      <c r="KAJ30" s="10"/>
      <c r="KAK30" s="10"/>
      <c r="KAL30" s="10"/>
      <c r="KAM30" s="10"/>
      <c r="KAN30" s="10"/>
      <c r="KAO30" s="10"/>
      <c r="KAP30" s="10"/>
      <c r="KAQ30" s="10"/>
      <c r="KAR30" s="10"/>
      <c r="KAS30" s="10"/>
      <c r="KAT30" s="10"/>
      <c r="KAU30" s="10"/>
      <c r="KAV30" s="10"/>
      <c r="KAW30" s="10"/>
      <c r="KAX30" s="10"/>
      <c r="KAY30" s="10"/>
      <c r="KAZ30" s="10"/>
      <c r="KBA30" s="10"/>
      <c r="KBB30" s="10"/>
      <c r="KBC30" s="10"/>
      <c r="KBD30" s="10"/>
      <c r="KBE30" s="10"/>
      <c r="KBF30" s="10"/>
      <c r="KBG30" s="10"/>
      <c r="KBH30" s="10"/>
      <c r="KBI30" s="10"/>
      <c r="KBJ30" s="10"/>
      <c r="KBK30" s="10"/>
      <c r="KBL30" s="10"/>
      <c r="KBM30" s="10"/>
      <c r="KBN30" s="10"/>
      <c r="KBO30" s="10"/>
      <c r="KBP30" s="10"/>
      <c r="KBQ30" s="10"/>
      <c r="KBR30" s="10"/>
      <c r="KBS30" s="10"/>
      <c r="KBT30" s="10"/>
      <c r="KBU30" s="10"/>
      <c r="KBV30" s="10"/>
      <c r="KBW30" s="10"/>
      <c r="KBX30" s="10"/>
      <c r="KBY30" s="10"/>
      <c r="KBZ30" s="10"/>
      <c r="KCA30" s="10"/>
      <c r="KCB30" s="10"/>
      <c r="KCC30" s="10"/>
      <c r="KCD30" s="10"/>
      <c r="KCE30" s="10"/>
      <c r="KCF30" s="10"/>
      <c r="KCG30" s="10"/>
      <c r="KCH30" s="10"/>
      <c r="KCI30" s="10"/>
      <c r="KCJ30" s="10"/>
      <c r="KCK30" s="10"/>
      <c r="KCL30" s="10"/>
      <c r="KCM30" s="10"/>
      <c r="KCN30" s="10"/>
      <c r="KCO30" s="10"/>
      <c r="KCP30" s="10"/>
      <c r="KCQ30" s="10"/>
      <c r="KCR30" s="10"/>
      <c r="KCS30" s="10"/>
      <c r="KCT30" s="10"/>
      <c r="KCU30" s="10"/>
      <c r="KCV30" s="10"/>
      <c r="KCW30" s="10"/>
      <c r="KCX30" s="10"/>
      <c r="KCY30" s="10"/>
      <c r="KCZ30" s="10"/>
      <c r="KDA30" s="10"/>
      <c r="KDB30" s="10"/>
      <c r="KDC30" s="10"/>
      <c r="KDD30" s="10"/>
      <c r="KDE30" s="10"/>
      <c r="KDF30" s="10"/>
      <c r="KDG30" s="10"/>
      <c r="KDH30" s="10"/>
      <c r="KDI30" s="10"/>
      <c r="KDJ30" s="10"/>
      <c r="KDK30" s="10"/>
      <c r="KDL30" s="10"/>
      <c r="KDM30" s="10"/>
      <c r="KDN30" s="10"/>
      <c r="KDO30" s="10"/>
      <c r="KDP30" s="10"/>
      <c r="KDQ30" s="10"/>
      <c r="KDR30" s="10"/>
      <c r="KDS30" s="10"/>
      <c r="KDT30" s="10"/>
      <c r="KDU30" s="10"/>
      <c r="KDV30" s="10"/>
      <c r="KDW30" s="10"/>
      <c r="KDX30" s="10"/>
      <c r="KDY30" s="10"/>
      <c r="KDZ30" s="10"/>
      <c r="KEA30" s="10"/>
      <c r="KEB30" s="10"/>
      <c r="KEC30" s="10"/>
      <c r="KED30" s="10"/>
      <c r="KEE30" s="10"/>
      <c r="KEF30" s="10"/>
      <c r="KEG30" s="10"/>
      <c r="KEH30" s="10"/>
      <c r="KEI30" s="10"/>
      <c r="KEJ30" s="10"/>
      <c r="KEK30" s="10"/>
      <c r="KEL30" s="10"/>
      <c r="KEM30" s="10"/>
      <c r="KEN30" s="10"/>
      <c r="KEO30" s="10"/>
      <c r="KEP30" s="10"/>
      <c r="KEQ30" s="10"/>
      <c r="KER30" s="10"/>
      <c r="KES30" s="10"/>
      <c r="KET30" s="10"/>
      <c r="KEU30" s="10"/>
      <c r="KEV30" s="10"/>
      <c r="KEW30" s="10"/>
      <c r="KEX30" s="10"/>
      <c r="KEY30" s="10"/>
      <c r="KEZ30" s="10"/>
      <c r="KFA30" s="10"/>
      <c r="KFB30" s="10"/>
      <c r="KFC30" s="10"/>
      <c r="KFD30" s="10"/>
      <c r="KFE30" s="10"/>
      <c r="KFF30" s="10"/>
      <c r="KFG30" s="10"/>
      <c r="KFH30" s="10"/>
      <c r="KFI30" s="10"/>
      <c r="KFJ30" s="10"/>
      <c r="KFK30" s="10"/>
      <c r="KFL30" s="10"/>
      <c r="KFM30" s="10"/>
      <c r="KFN30" s="10"/>
      <c r="KFO30" s="10"/>
      <c r="KFP30" s="10"/>
      <c r="KFQ30" s="10"/>
      <c r="KFR30" s="10"/>
      <c r="KFS30" s="10"/>
      <c r="KFT30" s="10"/>
      <c r="KFU30" s="10"/>
      <c r="KFV30" s="10"/>
      <c r="KFW30" s="10"/>
      <c r="KFX30" s="10"/>
      <c r="KFY30" s="10"/>
      <c r="KFZ30" s="10"/>
      <c r="KGA30" s="10"/>
      <c r="KGB30" s="10"/>
      <c r="KGC30" s="10"/>
      <c r="KGD30" s="10"/>
      <c r="KGE30" s="10"/>
      <c r="KGF30" s="10"/>
      <c r="KGG30" s="10"/>
      <c r="KGH30" s="10"/>
      <c r="KGI30" s="10"/>
      <c r="KGJ30" s="10"/>
      <c r="KGK30" s="10"/>
      <c r="KGL30" s="10"/>
      <c r="KGM30" s="10"/>
      <c r="KGN30" s="10"/>
      <c r="KGO30" s="10"/>
      <c r="KGP30" s="10"/>
      <c r="KGQ30" s="10"/>
      <c r="KGR30" s="10"/>
      <c r="KGS30" s="10"/>
      <c r="KGT30" s="10"/>
      <c r="KGU30" s="10"/>
      <c r="KGV30" s="10"/>
      <c r="KGW30" s="10"/>
      <c r="KGX30" s="10"/>
      <c r="KGY30" s="10"/>
      <c r="KGZ30" s="10"/>
      <c r="KHA30" s="10"/>
      <c r="KHB30" s="10"/>
      <c r="KHC30" s="10"/>
      <c r="KHD30" s="10"/>
      <c r="KHE30" s="10"/>
      <c r="KHF30" s="10"/>
      <c r="KHG30" s="10"/>
      <c r="KHH30" s="10"/>
      <c r="KHI30" s="10"/>
      <c r="KHJ30" s="10"/>
      <c r="KHK30" s="10"/>
      <c r="KHL30" s="10"/>
      <c r="KHM30" s="10"/>
      <c r="KHN30" s="10"/>
      <c r="KHO30" s="10"/>
      <c r="KHP30" s="10"/>
      <c r="KHQ30" s="10"/>
      <c r="KHR30" s="10"/>
      <c r="KHS30" s="10"/>
      <c r="KHT30" s="10"/>
      <c r="KHU30" s="10"/>
      <c r="KHV30" s="10"/>
      <c r="KHW30" s="10"/>
      <c r="KHX30" s="10"/>
      <c r="KHY30" s="10"/>
      <c r="KHZ30" s="10"/>
      <c r="KIA30" s="10"/>
      <c r="KIB30" s="10"/>
      <c r="KIC30" s="10"/>
      <c r="KID30" s="10"/>
      <c r="KIE30" s="10"/>
      <c r="KIF30" s="10"/>
      <c r="KIG30" s="10"/>
      <c r="KIH30" s="10"/>
      <c r="KII30" s="10"/>
      <c r="KIJ30" s="10"/>
      <c r="KIK30" s="10"/>
      <c r="KIL30" s="10"/>
      <c r="KIM30" s="10"/>
      <c r="KIN30" s="10"/>
      <c r="KIO30" s="10"/>
      <c r="KIP30" s="10"/>
      <c r="KIQ30" s="10"/>
      <c r="KIR30" s="10"/>
      <c r="KIS30" s="10"/>
      <c r="KIT30" s="10"/>
      <c r="KIU30" s="10"/>
      <c r="KIV30" s="10"/>
      <c r="KIW30" s="10"/>
      <c r="KIX30" s="10"/>
      <c r="KIY30" s="10"/>
      <c r="KIZ30" s="10"/>
      <c r="KJA30" s="10"/>
      <c r="KJB30" s="10"/>
      <c r="KJC30" s="10"/>
      <c r="KJD30" s="10"/>
      <c r="KJE30" s="10"/>
      <c r="KJF30" s="10"/>
      <c r="KJG30" s="10"/>
      <c r="KJH30" s="10"/>
      <c r="KJI30" s="10"/>
      <c r="KJJ30" s="10"/>
      <c r="KJK30" s="10"/>
      <c r="KJL30" s="10"/>
      <c r="KJM30" s="10"/>
      <c r="KJN30" s="10"/>
      <c r="KJO30" s="10"/>
      <c r="KJP30" s="10"/>
      <c r="KJQ30" s="10"/>
      <c r="KJR30" s="10"/>
      <c r="KJS30" s="10"/>
      <c r="KJT30" s="10"/>
      <c r="KJU30" s="10"/>
      <c r="KJV30" s="10"/>
      <c r="KJW30" s="10"/>
      <c r="KJX30" s="10"/>
      <c r="KJY30" s="10"/>
      <c r="KJZ30" s="10"/>
      <c r="KKA30" s="10"/>
      <c r="KKB30" s="10"/>
      <c r="KKC30" s="10"/>
      <c r="KKD30" s="10"/>
      <c r="KKE30" s="10"/>
      <c r="KKF30" s="10"/>
      <c r="KKG30" s="10"/>
      <c r="KKH30" s="10"/>
      <c r="KKI30" s="10"/>
      <c r="KKJ30" s="10"/>
      <c r="KKK30" s="10"/>
      <c r="KKL30" s="10"/>
      <c r="KKM30" s="10"/>
      <c r="KKN30" s="10"/>
      <c r="KKO30" s="10"/>
      <c r="KKP30" s="10"/>
      <c r="KKQ30" s="10"/>
      <c r="KKR30" s="10"/>
      <c r="KKS30" s="10"/>
      <c r="KKT30" s="10"/>
      <c r="KKU30" s="10"/>
      <c r="KKV30" s="10"/>
      <c r="KKW30" s="10"/>
      <c r="KKX30" s="10"/>
      <c r="KKY30" s="10"/>
      <c r="KKZ30" s="10"/>
      <c r="KLA30" s="10"/>
      <c r="KLB30" s="10"/>
      <c r="KLC30" s="10"/>
      <c r="KLD30" s="10"/>
      <c r="KLE30" s="10"/>
      <c r="KLF30" s="10"/>
      <c r="KLG30" s="10"/>
      <c r="KLH30" s="10"/>
      <c r="KLI30" s="10"/>
      <c r="KLJ30" s="10"/>
      <c r="KLK30" s="10"/>
      <c r="KLL30" s="10"/>
      <c r="KLM30" s="10"/>
      <c r="KLN30" s="10"/>
      <c r="KLO30" s="10"/>
      <c r="KLP30" s="10"/>
      <c r="KLQ30" s="10"/>
      <c r="KLR30" s="10"/>
      <c r="KLS30" s="10"/>
      <c r="KLT30" s="10"/>
      <c r="KLU30" s="10"/>
      <c r="KLV30" s="10"/>
      <c r="KLW30" s="10"/>
      <c r="KLX30" s="10"/>
      <c r="KLY30" s="10"/>
      <c r="KLZ30" s="10"/>
      <c r="KMA30" s="10"/>
      <c r="KMB30" s="10"/>
      <c r="KMC30" s="10"/>
      <c r="KMD30" s="10"/>
      <c r="KME30" s="10"/>
      <c r="KMF30" s="10"/>
      <c r="KMG30" s="10"/>
      <c r="KMH30" s="10"/>
      <c r="KMI30" s="10"/>
      <c r="KMJ30" s="10"/>
      <c r="KMK30" s="10"/>
      <c r="KML30" s="10"/>
      <c r="KMM30" s="10"/>
      <c r="KMN30" s="10"/>
      <c r="KMO30" s="10"/>
      <c r="KMP30" s="10"/>
      <c r="KMQ30" s="10"/>
      <c r="KMR30" s="10"/>
      <c r="KMS30" s="10"/>
      <c r="KMT30" s="10"/>
      <c r="KMU30" s="10"/>
      <c r="KMV30" s="10"/>
      <c r="KMW30" s="10"/>
      <c r="KMX30" s="10"/>
      <c r="KMY30" s="10"/>
      <c r="KMZ30" s="10"/>
      <c r="KNA30" s="10"/>
      <c r="KNB30" s="10"/>
      <c r="KNC30" s="10"/>
      <c r="KND30" s="10"/>
      <c r="KNE30" s="10"/>
      <c r="KNF30" s="10"/>
      <c r="KNG30" s="10"/>
      <c r="KNH30" s="10"/>
      <c r="KNI30" s="10"/>
      <c r="KNJ30" s="10"/>
      <c r="KNK30" s="10"/>
      <c r="KNL30" s="10"/>
      <c r="KNM30" s="10"/>
      <c r="KNN30" s="10"/>
      <c r="KNO30" s="10"/>
      <c r="KNP30" s="10"/>
      <c r="KNQ30" s="10"/>
      <c r="KNR30" s="10"/>
      <c r="KNS30" s="10"/>
      <c r="KNT30" s="10"/>
      <c r="KNU30" s="10"/>
      <c r="KNV30" s="10"/>
      <c r="KNW30" s="10"/>
      <c r="KNX30" s="10"/>
      <c r="KNY30" s="10"/>
      <c r="KNZ30" s="10"/>
      <c r="KOA30" s="10"/>
      <c r="KOB30" s="10"/>
      <c r="KOC30" s="10"/>
      <c r="KOD30" s="10"/>
      <c r="KOE30" s="10"/>
      <c r="KOF30" s="10"/>
      <c r="KOG30" s="10"/>
      <c r="KOH30" s="10"/>
      <c r="KOI30" s="10"/>
      <c r="KOJ30" s="10"/>
      <c r="KOK30" s="10"/>
      <c r="KOL30" s="10"/>
      <c r="KOM30" s="10"/>
      <c r="KON30" s="10"/>
      <c r="KOO30" s="10"/>
      <c r="KOP30" s="10"/>
      <c r="KOQ30" s="10"/>
      <c r="KOR30" s="10"/>
      <c r="KOS30" s="10"/>
      <c r="KOT30" s="10"/>
      <c r="KOU30" s="10"/>
      <c r="KOV30" s="10"/>
      <c r="KOW30" s="10"/>
      <c r="KOX30" s="10"/>
      <c r="KOY30" s="10"/>
      <c r="KOZ30" s="10"/>
      <c r="KPA30" s="10"/>
      <c r="KPB30" s="10"/>
      <c r="KPC30" s="10"/>
      <c r="KPD30" s="10"/>
      <c r="KPE30" s="10"/>
      <c r="KPF30" s="10"/>
      <c r="KPG30" s="10"/>
      <c r="KPH30" s="10"/>
      <c r="KPI30" s="10"/>
      <c r="KPJ30" s="10"/>
      <c r="KPK30" s="10"/>
      <c r="KPL30" s="10"/>
      <c r="KPM30" s="10"/>
      <c r="KPN30" s="10"/>
      <c r="KPO30" s="10"/>
      <c r="KPP30" s="10"/>
      <c r="KPQ30" s="10"/>
      <c r="KPR30" s="10"/>
      <c r="KPS30" s="10"/>
      <c r="KPT30" s="10"/>
      <c r="KPU30" s="10"/>
      <c r="KPV30" s="10"/>
      <c r="KPW30" s="10"/>
      <c r="KPX30" s="10"/>
      <c r="KPY30" s="10"/>
      <c r="KPZ30" s="10"/>
      <c r="KQA30" s="10"/>
      <c r="KQB30" s="10"/>
      <c r="KQC30" s="10"/>
      <c r="KQD30" s="10"/>
      <c r="KQE30" s="10"/>
      <c r="KQF30" s="10"/>
      <c r="KQG30" s="10"/>
      <c r="KQH30" s="10"/>
      <c r="KQI30" s="10"/>
      <c r="KQJ30" s="10"/>
      <c r="KQK30" s="10"/>
      <c r="KQL30" s="10"/>
      <c r="KQM30" s="10"/>
      <c r="KQN30" s="10"/>
      <c r="KQO30" s="10"/>
      <c r="KQP30" s="10"/>
      <c r="KQQ30" s="10"/>
      <c r="KQR30" s="10"/>
      <c r="KQS30" s="10"/>
      <c r="KQT30" s="10"/>
      <c r="KQU30" s="10"/>
      <c r="KQV30" s="10"/>
      <c r="KQW30" s="10"/>
      <c r="KQX30" s="10"/>
      <c r="KQY30" s="10"/>
      <c r="KQZ30" s="10"/>
      <c r="KRA30" s="10"/>
      <c r="KRB30" s="10"/>
      <c r="KRC30" s="10"/>
      <c r="KRD30" s="10"/>
      <c r="KRE30" s="10"/>
      <c r="KRF30" s="10"/>
      <c r="KRG30" s="10"/>
      <c r="KRH30" s="10"/>
      <c r="KRI30" s="10"/>
      <c r="KRJ30" s="10"/>
      <c r="KRK30" s="10"/>
      <c r="KRL30" s="10"/>
      <c r="KRM30" s="10"/>
      <c r="KRN30" s="10"/>
      <c r="KRO30" s="10"/>
      <c r="KRP30" s="10"/>
      <c r="KRQ30" s="10"/>
      <c r="KRR30" s="10"/>
      <c r="KRS30" s="10"/>
      <c r="KRT30" s="10"/>
      <c r="KRU30" s="10"/>
      <c r="KRV30" s="10"/>
      <c r="KRW30" s="10"/>
      <c r="KRX30" s="10"/>
      <c r="KRY30" s="10"/>
      <c r="KRZ30" s="10"/>
      <c r="KSA30" s="10"/>
      <c r="KSB30" s="10"/>
      <c r="KSC30" s="10"/>
      <c r="KSD30" s="10"/>
      <c r="KSE30" s="10"/>
      <c r="KSF30" s="10"/>
      <c r="KSG30" s="10"/>
      <c r="KSH30" s="10"/>
      <c r="KSI30" s="10"/>
      <c r="KSJ30" s="10"/>
      <c r="KSK30" s="10"/>
      <c r="KSL30" s="10"/>
      <c r="KSM30" s="10"/>
      <c r="KSN30" s="10"/>
      <c r="KSO30" s="10"/>
      <c r="KSP30" s="10"/>
      <c r="KSQ30" s="10"/>
      <c r="KSR30" s="10"/>
      <c r="KSS30" s="10"/>
      <c r="KST30" s="10"/>
      <c r="KSU30" s="10"/>
      <c r="KSV30" s="10"/>
      <c r="KSW30" s="10"/>
      <c r="KSX30" s="10"/>
      <c r="KSY30" s="10"/>
      <c r="KSZ30" s="10"/>
      <c r="KTA30" s="10"/>
      <c r="KTB30" s="10"/>
      <c r="KTC30" s="10"/>
      <c r="KTD30" s="10"/>
      <c r="KTE30" s="10"/>
      <c r="KTF30" s="10"/>
      <c r="KTG30" s="10"/>
      <c r="KTH30" s="10"/>
      <c r="KTI30" s="10"/>
      <c r="KTJ30" s="10"/>
      <c r="KTK30" s="10"/>
      <c r="KTL30" s="10"/>
      <c r="KTM30" s="10"/>
      <c r="KTN30" s="10"/>
      <c r="KTO30" s="10"/>
      <c r="KTP30" s="10"/>
      <c r="KTQ30" s="10"/>
      <c r="KTR30" s="10"/>
      <c r="KTS30" s="10"/>
      <c r="KTT30" s="10"/>
      <c r="KTU30" s="10"/>
      <c r="KTV30" s="10"/>
      <c r="KTW30" s="10"/>
      <c r="KTX30" s="10"/>
      <c r="KTY30" s="10"/>
      <c r="KTZ30" s="10"/>
      <c r="KUA30" s="10"/>
      <c r="KUB30" s="10"/>
      <c r="KUC30" s="10"/>
      <c r="KUD30" s="10"/>
      <c r="KUE30" s="10"/>
      <c r="KUF30" s="10"/>
      <c r="KUG30" s="10"/>
      <c r="KUH30" s="10"/>
      <c r="KUI30" s="10"/>
      <c r="KUJ30" s="10"/>
      <c r="KUK30" s="10"/>
      <c r="KUL30" s="10"/>
      <c r="KUM30" s="10"/>
      <c r="KUN30" s="10"/>
      <c r="KUO30" s="10"/>
      <c r="KUP30" s="10"/>
      <c r="KUQ30" s="10"/>
      <c r="KUR30" s="10"/>
      <c r="KUS30" s="10"/>
      <c r="KUT30" s="10"/>
      <c r="KUU30" s="10"/>
      <c r="KUV30" s="10"/>
      <c r="KUW30" s="10"/>
      <c r="KUX30" s="10"/>
      <c r="KUY30" s="10"/>
      <c r="KUZ30" s="10"/>
      <c r="KVA30" s="10"/>
      <c r="KVB30" s="10"/>
      <c r="KVC30" s="10"/>
      <c r="KVD30" s="10"/>
      <c r="KVE30" s="10"/>
      <c r="KVF30" s="10"/>
      <c r="KVG30" s="10"/>
      <c r="KVH30" s="10"/>
      <c r="KVI30" s="10"/>
      <c r="KVJ30" s="10"/>
      <c r="KVK30" s="10"/>
      <c r="KVL30" s="10"/>
      <c r="KVM30" s="10"/>
      <c r="KVN30" s="10"/>
      <c r="KVO30" s="10"/>
      <c r="KVP30" s="10"/>
      <c r="KVQ30" s="10"/>
      <c r="KVR30" s="10"/>
      <c r="KVS30" s="10"/>
      <c r="KVT30" s="10"/>
      <c r="KVU30" s="10"/>
      <c r="KVV30" s="10"/>
      <c r="KVW30" s="10"/>
      <c r="KVX30" s="10"/>
      <c r="KVY30" s="10"/>
      <c r="KVZ30" s="10"/>
      <c r="KWA30" s="10"/>
      <c r="KWB30" s="10"/>
      <c r="KWC30" s="10"/>
      <c r="KWD30" s="10"/>
      <c r="KWE30" s="10"/>
      <c r="KWF30" s="10"/>
      <c r="KWG30" s="10"/>
      <c r="KWH30" s="10"/>
      <c r="KWI30" s="10"/>
      <c r="KWJ30" s="10"/>
      <c r="KWK30" s="10"/>
      <c r="KWL30" s="10"/>
      <c r="KWM30" s="10"/>
      <c r="KWN30" s="10"/>
      <c r="KWO30" s="10"/>
      <c r="KWP30" s="10"/>
      <c r="KWQ30" s="10"/>
      <c r="KWR30" s="10"/>
      <c r="KWS30" s="10"/>
      <c r="KWT30" s="10"/>
      <c r="KWU30" s="10"/>
      <c r="KWV30" s="10"/>
      <c r="KWW30" s="10"/>
      <c r="KWX30" s="10"/>
      <c r="KWY30" s="10"/>
      <c r="KWZ30" s="10"/>
      <c r="KXA30" s="10"/>
      <c r="KXB30" s="10"/>
      <c r="KXC30" s="10"/>
      <c r="KXD30" s="10"/>
      <c r="KXE30" s="10"/>
      <c r="KXF30" s="10"/>
      <c r="KXG30" s="10"/>
      <c r="KXH30" s="10"/>
      <c r="KXI30" s="10"/>
      <c r="KXJ30" s="10"/>
      <c r="KXK30" s="10"/>
      <c r="KXL30" s="10"/>
      <c r="KXM30" s="10"/>
      <c r="KXN30" s="10"/>
      <c r="KXO30" s="10"/>
      <c r="KXP30" s="10"/>
      <c r="KXQ30" s="10"/>
      <c r="KXR30" s="10"/>
      <c r="KXS30" s="10"/>
      <c r="KXT30" s="10"/>
      <c r="KXU30" s="10"/>
      <c r="KXV30" s="10"/>
      <c r="KXW30" s="10"/>
      <c r="KXX30" s="10"/>
      <c r="KXY30" s="10"/>
      <c r="KXZ30" s="10"/>
      <c r="KYA30" s="10"/>
      <c r="KYB30" s="10"/>
      <c r="KYC30" s="10"/>
      <c r="KYD30" s="10"/>
      <c r="KYE30" s="10"/>
      <c r="KYF30" s="10"/>
      <c r="KYG30" s="10"/>
      <c r="KYH30" s="10"/>
      <c r="KYI30" s="10"/>
      <c r="KYJ30" s="10"/>
      <c r="KYK30" s="10"/>
      <c r="KYL30" s="10"/>
      <c r="KYM30" s="10"/>
      <c r="KYN30" s="10"/>
      <c r="KYO30" s="10"/>
      <c r="KYP30" s="10"/>
      <c r="KYQ30" s="10"/>
      <c r="KYR30" s="10"/>
      <c r="KYS30" s="10"/>
      <c r="KYT30" s="10"/>
      <c r="KYU30" s="10"/>
      <c r="KYV30" s="10"/>
      <c r="KYW30" s="10"/>
      <c r="KYX30" s="10"/>
      <c r="KYY30" s="10"/>
      <c r="KYZ30" s="10"/>
      <c r="KZA30" s="10"/>
      <c r="KZB30" s="10"/>
      <c r="KZC30" s="10"/>
      <c r="KZD30" s="10"/>
      <c r="KZE30" s="10"/>
      <c r="KZF30" s="10"/>
      <c r="KZG30" s="10"/>
      <c r="KZH30" s="10"/>
      <c r="KZI30" s="10"/>
      <c r="KZJ30" s="10"/>
      <c r="KZK30" s="10"/>
      <c r="KZL30" s="10"/>
      <c r="KZM30" s="10"/>
      <c r="KZN30" s="10"/>
      <c r="KZO30" s="10"/>
      <c r="KZP30" s="10"/>
      <c r="KZQ30" s="10"/>
      <c r="KZR30" s="10"/>
      <c r="KZS30" s="10"/>
      <c r="KZT30" s="10"/>
      <c r="KZU30" s="10"/>
      <c r="KZV30" s="10"/>
      <c r="KZW30" s="10"/>
      <c r="KZX30" s="10"/>
      <c r="KZY30" s="10"/>
      <c r="KZZ30" s="10"/>
      <c r="LAA30" s="10"/>
      <c r="LAB30" s="10"/>
      <c r="LAC30" s="10"/>
      <c r="LAD30" s="10"/>
      <c r="LAE30" s="10"/>
      <c r="LAF30" s="10"/>
      <c r="LAG30" s="10"/>
      <c r="LAH30" s="10"/>
      <c r="LAI30" s="10"/>
      <c r="LAJ30" s="10"/>
      <c r="LAK30" s="10"/>
      <c r="LAL30" s="10"/>
      <c r="LAM30" s="10"/>
      <c r="LAN30" s="10"/>
      <c r="LAO30" s="10"/>
      <c r="LAP30" s="10"/>
      <c r="LAQ30" s="10"/>
      <c r="LAR30" s="10"/>
      <c r="LAS30" s="10"/>
      <c r="LAT30" s="10"/>
      <c r="LAU30" s="10"/>
      <c r="LAV30" s="10"/>
      <c r="LAW30" s="10"/>
      <c r="LAX30" s="10"/>
      <c r="LAY30" s="10"/>
      <c r="LAZ30" s="10"/>
      <c r="LBA30" s="10"/>
      <c r="LBB30" s="10"/>
      <c r="LBC30" s="10"/>
      <c r="LBD30" s="10"/>
      <c r="LBE30" s="10"/>
      <c r="LBF30" s="10"/>
      <c r="LBG30" s="10"/>
      <c r="LBH30" s="10"/>
      <c r="LBI30" s="10"/>
      <c r="LBJ30" s="10"/>
      <c r="LBK30" s="10"/>
      <c r="LBL30" s="10"/>
      <c r="LBM30" s="10"/>
      <c r="LBN30" s="10"/>
      <c r="LBO30" s="10"/>
      <c r="LBP30" s="10"/>
      <c r="LBQ30" s="10"/>
      <c r="LBR30" s="10"/>
      <c r="LBS30" s="10"/>
      <c r="LBT30" s="10"/>
      <c r="LBU30" s="10"/>
      <c r="LBV30" s="10"/>
      <c r="LBW30" s="10"/>
      <c r="LBX30" s="10"/>
      <c r="LBY30" s="10"/>
      <c r="LBZ30" s="10"/>
      <c r="LCA30" s="10"/>
      <c r="LCB30" s="10"/>
      <c r="LCC30" s="10"/>
      <c r="LCD30" s="10"/>
      <c r="LCE30" s="10"/>
      <c r="LCF30" s="10"/>
      <c r="LCG30" s="10"/>
      <c r="LCH30" s="10"/>
      <c r="LCI30" s="10"/>
      <c r="LCJ30" s="10"/>
      <c r="LCK30" s="10"/>
      <c r="LCL30" s="10"/>
      <c r="LCM30" s="10"/>
      <c r="LCN30" s="10"/>
      <c r="LCO30" s="10"/>
      <c r="LCP30" s="10"/>
      <c r="LCQ30" s="10"/>
      <c r="LCR30" s="10"/>
      <c r="LCS30" s="10"/>
      <c r="LCT30" s="10"/>
      <c r="LCU30" s="10"/>
      <c r="LCV30" s="10"/>
      <c r="LCW30" s="10"/>
      <c r="LCX30" s="10"/>
      <c r="LCY30" s="10"/>
      <c r="LCZ30" s="10"/>
      <c r="LDA30" s="10"/>
      <c r="LDB30" s="10"/>
      <c r="LDC30" s="10"/>
      <c r="LDD30" s="10"/>
      <c r="LDE30" s="10"/>
      <c r="LDF30" s="10"/>
      <c r="LDG30" s="10"/>
      <c r="LDH30" s="10"/>
      <c r="LDI30" s="10"/>
      <c r="LDJ30" s="10"/>
      <c r="LDK30" s="10"/>
      <c r="LDL30" s="10"/>
      <c r="LDM30" s="10"/>
      <c r="LDN30" s="10"/>
      <c r="LDO30" s="10"/>
      <c r="LDP30" s="10"/>
      <c r="LDQ30" s="10"/>
      <c r="LDR30" s="10"/>
      <c r="LDS30" s="10"/>
      <c r="LDT30" s="10"/>
      <c r="LDU30" s="10"/>
      <c r="LDV30" s="10"/>
      <c r="LDW30" s="10"/>
      <c r="LDX30" s="10"/>
      <c r="LDY30" s="10"/>
      <c r="LDZ30" s="10"/>
      <c r="LEA30" s="10"/>
      <c r="LEB30" s="10"/>
      <c r="LEC30" s="10"/>
      <c r="LED30" s="10"/>
      <c r="LEE30" s="10"/>
      <c r="LEF30" s="10"/>
      <c r="LEG30" s="10"/>
      <c r="LEH30" s="10"/>
      <c r="LEI30" s="10"/>
      <c r="LEJ30" s="10"/>
      <c r="LEK30" s="10"/>
      <c r="LEL30" s="10"/>
      <c r="LEM30" s="10"/>
      <c r="LEN30" s="10"/>
      <c r="LEO30" s="10"/>
      <c r="LEP30" s="10"/>
      <c r="LEQ30" s="10"/>
      <c r="LER30" s="10"/>
      <c r="LES30" s="10"/>
      <c r="LET30" s="10"/>
      <c r="LEU30" s="10"/>
      <c r="LEV30" s="10"/>
      <c r="LEW30" s="10"/>
      <c r="LEX30" s="10"/>
      <c r="LEY30" s="10"/>
      <c r="LEZ30" s="10"/>
      <c r="LFA30" s="10"/>
      <c r="LFB30" s="10"/>
      <c r="LFC30" s="10"/>
      <c r="LFD30" s="10"/>
      <c r="LFE30" s="10"/>
      <c r="LFF30" s="10"/>
      <c r="LFG30" s="10"/>
      <c r="LFH30" s="10"/>
      <c r="LFI30" s="10"/>
      <c r="LFJ30" s="10"/>
      <c r="LFK30" s="10"/>
      <c r="LFL30" s="10"/>
      <c r="LFM30" s="10"/>
      <c r="LFN30" s="10"/>
      <c r="LFO30" s="10"/>
      <c r="LFP30" s="10"/>
      <c r="LFQ30" s="10"/>
      <c r="LFR30" s="10"/>
      <c r="LFS30" s="10"/>
      <c r="LFT30" s="10"/>
      <c r="LFU30" s="10"/>
      <c r="LFV30" s="10"/>
      <c r="LFW30" s="10"/>
      <c r="LFX30" s="10"/>
      <c r="LFY30" s="10"/>
      <c r="LFZ30" s="10"/>
      <c r="LGA30" s="10"/>
      <c r="LGB30" s="10"/>
      <c r="LGC30" s="10"/>
      <c r="LGD30" s="10"/>
      <c r="LGE30" s="10"/>
      <c r="LGF30" s="10"/>
      <c r="LGG30" s="10"/>
      <c r="LGH30" s="10"/>
      <c r="LGI30" s="10"/>
      <c r="LGJ30" s="10"/>
      <c r="LGK30" s="10"/>
      <c r="LGL30" s="10"/>
      <c r="LGM30" s="10"/>
      <c r="LGN30" s="10"/>
      <c r="LGO30" s="10"/>
      <c r="LGP30" s="10"/>
      <c r="LGQ30" s="10"/>
      <c r="LGR30" s="10"/>
      <c r="LGS30" s="10"/>
      <c r="LGT30" s="10"/>
      <c r="LGU30" s="10"/>
      <c r="LGV30" s="10"/>
      <c r="LGW30" s="10"/>
      <c r="LGX30" s="10"/>
      <c r="LGY30" s="10"/>
      <c r="LGZ30" s="10"/>
      <c r="LHA30" s="10"/>
      <c r="LHB30" s="10"/>
      <c r="LHC30" s="10"/>
      <c r="LHD30" s="10"/>
      <c r="LHE30" s="10"/>
      <c r="LHF30" s="10"/>
      <c r="LHG30" s="10"/>
      <c r="LHH30" s="10"/>
      <c r="LHI30" s="10"/>
      <c r="LHJ30" s="10"/>
      <c r="LHK30" s="10"/>
      <c r="LHL30" s="10"/>
      <c r="LHM30" s="10"/>
      <c r="LHN30" s="10"/>
      <c r="LHO30" s="10"/>
      <c r="LHP30" s="10"/>
      <c r="LHQ30" s="10"/>
      <c r="LHR30" s="10"/>
      <c r="LHS30" s="10"/>
      <c r="LHT30" s="10"/>
      <c r="LHU30" s="10"/>
      <c r="LHV30" s="10"/>
      <c r="LHW30" s="10"/>
      <c r="LHX30" s="10"/>
      <c r="LHY30" s="10"/>
      <c r="LHZ30" s="10"/>
      <c r="LIA30" s="10"/>
      <c r="LIB30" s="10"/>
      <c r="LIC30" s="10"/>
      <c r="LID30" s="10"/>
      <c r="LIE30" s="10"/>
      <c r="LIF30" s="10"/>
      <c r="LIG30" s="10"/>
      <c r="LIH30" s="10"/>
      <c r="LII30" s="10"/>
      <c r="LIJ30" s="10"/>
      <c r="LIK30" s="10"/>
      <c r="LIL30" s="10"/>
      <c r="LIM30" s="10"/>
      <c r="LIN30" s="10"/>
      <c r="LIO30" s="10"/>
      <c r="LIP30" s="10"/>
      <c r="LIQ30" s="10"/>
      <c r="LIR30" s="10"/>
      <c r="LIS30" s="10"/>
      <c r="LIT30" s="10"/>
      <c r="LIU30" s="10"/>
      <c r="LIV30" s="10"/>
      <c r="LIW30" s="10"/>
      <c r="LIX30" s="10"/>
      <c r="LIY30" s="10"/>
      <c r="LIZ30" s="10"/>
      <c r="LJA30" s="10"/>
      <c r="LJB30" s="10"/>
      <c r="LJC30" s="10"/>
      <c r="LJD30" s="10"/>
      <c r="LJE30" s="10"/>
      <c r="LJF30" s="10"/>
      <c r="LJG30" s="10"/>
      <c r="LJH30" s="10"/>
      <c r="LJI30" s="10"/>
      <c r="LJJ30" s="10"/>
      <c r="LJK30" s="10"/>
      <c r="LJL30" s="10"/>
      <c r="LJM30" s="10"/>
      <c r="LJN30" s="10"/>
      <c r="LJO30" s="10"/>
      <c r="LJP30" s="10"/>
      <c r="LJQ30" s="10"/>
      <c r="LJR30" s="10"/>
      <c r="LJS30" s="10"/>
      <c r="LJT30" s="10"/>
      <c r="LJU30" s="10"/>
      <c r="LJV30" s="10"/>
      <c r="LJW30" s="10"/>
      <c r="LJX30" s="10"/>
      <c r="LJY30" s="10"/>
      <c r="LJZ30" s="10"/>
      <c r="LKA30" s="10"/>
      <c r="LKB30" s="10"/>
      <c r="LKC30" s="10"/>
      <c r="LKD30" s="10"/>
      <c r="LKE30" s="10"/>
      <c r="LKF30" s="10"/>
      <c r="LKG30" s="10"/>
      <c r="LKH30" s="10"/>
      <c r="LKI30" s="10"/>
      <c r="LKJ30" s="10"/>
      <c r="LKK30" s="10"/>
      <c r="LKL30" s="10"/>
      <c r="LKM30" s="10"/>
      <c r="LKN30" s="10"/>
      <c r="LKO30" s="10"/>
      <c r="LKP30" s="10"/>
      <c r="LKQ30" s="10"/>
      <c r="LKR30" s="10"/>
      <c r="LKS30" s="10"/>
      <c r="LKT30" s="10"/>
      <c r="LKU30" s="10"/>
      <c r="LKV30" s="10"/>
      <c r="LKW30" s="10"/>
      <c r="LKX30" s="10"/>
      <c r="LKY30" s="10"/>
      <c r="LKZ30" s="10"/>
      <c r="LLA30" s="10"/>
      <c r="LLB30" s="10"/>
      <c r="LLC30" s="10"/>
      <c r="LLD30" s="10"/>
      <c r="LLE30" s="10"/>
      <c r="LLF30" s="10"/>
      <c r="LLG30" s="10"/>
      <c r="LLH30" s="10"/>
      <c r="LLI30" s="10"/>
      <c r="LLJ30" s="10"/>
      <c r="LLK30" s="10"/>
      <c r="LLL30" s="10"/>
      <c r="LLM30" s="10"/>
      <c r="LLN30" s="10"/>
      <c r="LLO30" s="10"/>
      <c r="LLP30" s="10"/>
      <c r="LLQ30" s="10"/>
      <c r="LLR30" s="10"/>
      <c r="LLS30" s="10"/>
      <c r="LLT30" s="10"/>
      <c r="LLU30" s="10"/>
      <c r="LLV30" s="10"/>
      <c r="LLW30" s="10"/>
      <c r="LLX30" s="10"/>
      <c r="LLY30" s="10"/>
      <c r="LLZ30" s="10"/>
      <c r="LMA30" s="10"/>
      <c r="LMB30" s="10"/>
      <c r="LMC30" s="10"/>
      <c r="LMD30" s="10"/>
      <c r="LME30" s="10"/>
      <c r="LMF30" s="10"/>
      <c r="LMG30" s="10"/>
      <c r="LMH30" s="10"/>
      <c r="LMI30" s="10"/>
      <c r="LMJ30" s="10"/>
      <c r="LMK30" s="10"/>
      <c r="LML30" s="10"/>
      <c r="LMM30" s="10"/>
      <c r="LMN30" s="10"/>
      <c r="LMO30" s="10"/>
      <c r="LMP30" s="10"/>
      <c r="LMQ30" s="10"/>
      <c r="LMR30" s="10"/>
      <c r="LMS30" s="10"/>
      <c r="LMT30" s="10"/>
      <c r="LMU30" s="10"/>
      <c r="LMV30" s="10"/>
      <c r="LMW30" s="10"/>
      <c r="LMX30" s="10"/>
      <c r="LMY30" s="10"/>
      <c r="LMZ30" s="10"/>
      <c r="LNA30" s="10"/>
      <c r="LNB30" s="10"/>
      <c r="LNC30" s="10"/>
      <c r="LND30" s="10"/>
      <c r="LNE30" s="10"/>
      <c r="LNF30" s="10"/>
      <c r="LNG30" s="10"/>
      <c r="LNH30" s="10"/>
      <c r="LNI30" s="10"/>
      <c r="LNJ30" s="10"/>
      <c r="LNK30" s="10"/>
      <c r="LNL30" s="10"/>
      <c r="LNM30" s="10"/>
      <c r="LNN30" s="10"/>
      <c r="LNO30" s="10"/>
      <c r="LNP30" s="10"/>
      <c r="LNQ30" s="10"/>
      <c r="LNR30" s="10"/>
      <c r="LNS30" s="10"/>
      <c r="LNT30" s="10"/>
      <c r="LNU30" s="10"/>
      <c r="LNV30" s="10"/>
      <c r="LNW30" s="10"/>
      <c r="LNX30" s="10"/>
      <c r="LNY30" s="10"/>
      <c r="LNZ30" s="10"/>
      <c r="LOA30" s="10"/>
      <c r="LOB30" s="10"/>
      <c r="LOC30" s="10"/>
      <c r="LOD30" s="10"/>
      <c r="LOE30" s="10"/>
      <c r="LOF30" s="10"/>
      <c r="LOG30" s="10"/>
      <c r="LOH30" s="10"/>
      <c r="LOI30" s="10"/>
      <c r="LOJ30" s="10"/>
      <c r="LOK30" s="10"/>
      <c r="LOL30" s="10"/>
      <c r="LOM30" s="10"/>
      <c r="LON30" s="10"/>
      <c r="LOO30" s="10"/>
      <c r="LOP30" s="10"/>
      <c r="LOQ30" s="10"/>
      <c r="LOR30" s="10"/>
      <c r="LOS30" s="10"/>
      <c r="LOT30" s="10"/>
      <c r="LOU30" s="10"/>
      <c r="LOV30" s="10"/>
      <c r="LOW30" s="10"/>
      <c r="LOX30" s="10"/>
      <c r="LOY30" s="10"/>
      <c r="LOZ30" s="10"/>
      <c r="LPA30" s="10"/>
      <c r="LPB30" s="10"/>
      <c r="LPC30" s="10"/>
      <c r="LPD30" s="10"/>
      <c r="LPE30" s="10"/>
      <c r="LPF30" s="10"/>
      <c r="LPG30" s="10"/>
      <c r="LPH30" s="10"/>
      <c r="LPI30" s="10"/>
      <c r="LPJ30" s="10"/>
      <c r="LPK30" s="10"/>
      <c r="LPL30" s="10"/>
      <c r="LPM30" s="10"/>
      <c r="LPN30" s="10"/>
      <c r="LPO30" s="10"/>
      <c r="LPP30" s="10"/>
      <c r="LPQ30" s="10"/>
      <c r="LPR30" s="10"/>
      <c r="LPS30" s="10"/>
      <c r="LPT30" s="10"/>
      <c r="LPU30" s="10"/>
      <c r="LPV30" s="10"/>
      <c r="LPW30" s="10"/>
      <c r="LPX30" s="10"/>
      <c r="LPY30" s="10"/>
      <c r="LPZ30" s="10"/>
      <c r="LQA30" s="10"/>
      <c r="LQB30" s="10"/>
      <c r="LQC30" s="10"/>
      <c r="LQD30" s="10"/>
      <c r="LQE30" s="10"/>
      <c r="LQF30" s="10"/>
      <c r="LQG30" s="10"/>
      <c r="LQH30" s="10"/>
      <c r="LQI30" s="10"/>
      <c r="LQJ30" s="10"/>
      <c r="LQK30" s="10"/>
      <c r="LQL30" s="10"/>
      <c r="LQM30" s="10"/>
      <c r="LQN30" s="10"/>
      <c r="LQO30" s="10"/>
      <c r="LQP30" s="10"/>
      <c r="LQQ30" s="10"/>
      <c r="LQR30" s="10"/>
      <c r="LQS30" s="10"/>
      <c r="LQT30" s="10"/>
      <c r="LQU30" s="10"/>
      <c r="LQV30" s="10"/>
      <c r="LQW30" s="10"/>
      <c r="LQX30" s="10"/>
      <c r="LQY30" s="10"/>
      <c r="LQZ30" s="10"/>
      <c r="LRA30" s="10"/>
      <c r="LRB30" s="10"/>
      <c r="LRC30" s="10"/>
      <c r="LRD30" s="10"/>
      <c r="LRE30" s="10"/>
      <c r="LRF30" s="10"/>
      <c r="LRG30" s="10"/>
      <c r="LRH30" s="10"/>
      <c r="LRI30" s="10"/>
      <c r="LRJ30" s="10"/>
      <c r="LRK30" s="10"/>
      <c r="LRL30" s="10"/>
      <c r="LRM30" s="10"/>
      <c r="LRN30" s="10"/>
      <c r="LRO30" s="10"/>
      <c r="LRP30" s="10"/>
      <c r="LRQ30" s="10"/>
      <c r="LRR30" s="10"/>
      <c r="LRS30" s="10"/>
      <c r="LRT30" s="10"/>
      <c r="LRU30" s="10"/>
      <c r="LRV30" s="10"/>
      <c r="LRW30" s="10"/>
      <c r="LRX30" s="10"/>
      <c r="LRY30" s="10"/>
      <c r="LRZ30" s="10"/>
      <c r="LSA30" s="10"/>
      <c r="LSB30" s="10"/>
      <c r="LSC30" s="10"/>
      <c r="LSD30" s="10"/>
      <c r="LSE30" s="10"/>
      <c r="LSF30" s="10"/>
      <c r="LSG30" s="10"/>
      <c r="LSH30" s="10"/>
      <c r="LSI30" s="10"/>
      <c r="LSJ30" s="10"/>
      <c r="LSK30" s="10"/>
      <c r="LSL30" s="10"/>
      <c r="LSM30" s="10"/>
      <c r="LSN30" s="10"/>
      <c r="LSO30" s="10"/>
      <c r="LSP30" s="10"/>
      <c r="LSQ30" s="10"/>
      <c r="LSR30" s="10"/>
      <c r="LSS30" s="10"/>
      <c r="LST30" s="10"/>
      <c r="LSU30" s="10"/>
      <c r="LSV30" s="10"/>
      <c r="LSW30" s="10"/>
      <c r="LSX30" s="10"/>
      <c r="LSY30" s="10"/>
      <c r="LSZ30" s="10"/>
      <c r="LTA30" s="10"/>
      <c r="LTB30" s="10"/>
      <c r="LTC30" s="10"/>
      <c r="LTD30" s="10"/>
      <c r="LTE30" s="10"/>
      <c r="LTF30" s="10"/>
      <c r="LTG30" s="10"/>
      <c r="LTH30" s="10"/>
      <c r="LTI30" s="10"/>
      <c r="LTJ30" s="10"/>
      <c r="LTK30" s="10"/>
      <c r="LTL30" s="10"/>
      <c r="LTM30" s="10"/>
      <c r="LTN30" s="10"/>
      <c r="LTO30" s="10"/>
      <c r="LTP30" s="10"/>
      <c r="LTQ30" s="10"/>
      <c r="LTR30" s="10"/>
      <c r="LTS30" s="10"/>
      <c r="LTT30" s="10"/>
      <c r="LTU30" s="10"/>
      <c r="LTV30" s="10"/>
      <c r="LTW30" s="10"/>
      <c r="LTX30" s="10"/>
      <c r="LTY30" s="10"/>
      <c r="LTZ30" s="10"/>
      <c r="LUA30" s="10"/>
      <c r="LUB30" s="10"/>
      <c r="LUC30" s="10"/>
      <c r="LUD30" s="10"/>
      <c r="LUE30" s="10"/>
      <c r="LUF30" s="10"/>
      <c r="LUG30" s="10"/>
      <c r="LUH30" s="10"/>
      <c r="LUI30" s="10"/>
      <c r="LUJ30" s="10"/>
      <c r="LUK30" s="10"/>
      <c r="LUL30" s="10"/>
      <c r="LUM30" s="10"/>
      <c r="LUN30" s="10"/>
      <c r="LUO30" s="10"/>
      <c r="LUP30" s="10"/>
      <c r="LUQ30" s="10"/>
      <c r="LUR30" s="10"/>
      <c r="LUS30" s="10"/>
      <c r="LUT30" s="10"/>
      <c r="LUU30" s="10"/>
      <c r="LUV30" s="10"/>
      <c r="LUW30" s="10"/>
      <c r="LUX30" s="10"/>
      <c r="LUY30" s="10"/>
      <c r="LUZ30" s="10"/>
      <c r="LVA30" s="10"/>
      <c r="LVB30" s="10"/>
      <c r="LVC30" s="10"/>
      <c r="LVD30" s="10"/>
      <c r="LVE30" s="10"/>
      <c r="LVF30" s="10"/>
      <c r="LVG30" s="10"/>
      <c r="LVH30" s="10"/>
      <c r="LVI30" s="10"/>
      <c r="LVJ30" s="10"/>
      <c r="LVK30" s="10"/>
      <c r="LVL30" s="10"/>
      <c r="LVM30" s="10"/>
      <c r="LVN30" s="10"/>
      <c r="LVO30" s="10"/>
      <c r="LVP30" s="10"/>
      <c r="LVQ30" s="10"/>
      <c r="LVR30" s="10"/>
      <c r="LVS30" s="10"/>
      <c r="LVT30" s="10"/>
      <c r="LVU30" s="10"/>
      <c r="LVV30" s="10"/>
      <c r="LVW30" s="10"/>
      <c r="LVX30" s="10"/>
      <c r="LVY30" s="10"/>
      <c r="LVZ30" s="10"/>
      <c r="LWA30" s="10"/>
      <c r="LWB30" s="10"/>
      <c r="LWC30" s="10"/>
      <c r="LWD30" s="10"/>
      <c r="LWE30" s="10"/>
      <c r="LWF30" s="10"/>
      <c r="LWG30" s="10"/>
      <c r="LWH30" s="10"/>
      <c r="LWI30" s="10"/>
      <c r="LWJ30" s="10"/>
      <c r="LWK30" s="10"/>
      <c r="LWL30" s="10"/>
      <c r="LWM30" s="10"/>
      <c r="LWN30" s="10"/>
      <c r="LWO30" s="10"/>
      <c r="LWP30" s="10"/>
      <c r="LWQ30" s="10"/>
      <c r="LWR30" s="10"/>
      <c r="LWS30" s="10"/>
      <c r="LWT30" s="10"/>
      <c r="LWU30" s="10"/>
      <c r="LWV30" s="10"/>
      <c r="LWW30" s="10"/>
      <c r="LWX30" s="10"/>
      <c r="LWY30" s="10"/>
      <c r="LWZ30" s="10"/>
      <c r="LXA30" s="10"/>
      <c r="LXB30" s="10"/>
      <c r="LXC30" s="10"/>
      <c r="LXD30" s="10"/>
      <c r="LXE30" s="10"/>
      <c r="LXF30" s="10"/>
      <c r="LXG30" s="10"/>
      <c r="LXH30" s="10"/>
      <c r="LXI30" s="10"/>
      <c r="LXJ30" s="10"/>
      <c r="LXK30" s="10"/>
      <c r="LXL30" s="10"/>
      <c r="LXM30" s="10"/>
      <c r="LXN30" s="10"/>
      <c r="LXO30" s="10"/>
      <c r="LXP30" s="10"/>
      <c r="LXQ30" s="10"/>
      <c r="LXR30" s="10"/>
      <c r="LXS30" s="10"/>
      <c r="LXT30" s="10"/>
      <c r="LXU30" s="10"/>
      <c r="LXV30" s="10"/>
      <c r="LXW30" s="10"/>
      <c r="LXX30" s="10"/>
      <c r="LXY30" s="10"/>
      <c r="LXZ30" s="10"/>
      <c r="LYA30" s="10"/>
      <c r="LYB30" s="10"/>
      <c r="LYC30" s="10"/>
      <c r="LYD30" s="10"/>
      <c r="LYE30" s="10"/>
      <c r="LYF30" s="10"/>
      <c r="LYG30" s="10"/>
      <c r="LYH30" s="10"/>
      <c r="LYI30" s="10"/>
      <c r="LYJ30" s="10"/>
      <c r="LYK30" s="10"/>
      <c r="LYL30" s="10"/>
      <c r="LYM30" s="10"/>
      <c r="LYN30" s="10"/>
      <c r="LYO30" s="10"/>
      <c r="LYP30" s="10"/>
      <c r="LYQ30" s="10"/>
      <c r="LYR30" s="10"/>
      <c r="LYS30" s="10"/>
      <c r="LYT30" s="10"/>
      <c r="LYU30" s="10"/>
      <c r="LYV30" s="10"/>
      <c r="LYW30" s="10"/>
      <c r="LYX30" s="10"/>
      <c r="LYY30" s="10"/>
      <c r="LYZ30" s="10"/>
      <c r="LZA30" s="10"/>
      <c r="LZB30" s="10"/>
      <c r="LZC30" s="10"/>
      <c r="LZD30" s="10"/>
      <c r="LZE30" s="10"/>
      <c r="LZF30" s="10"/>
      <c r="LZG30" s="10"/>
      <c r="LZH30" s="10"/>
      <c r="LZI30" s="10"/>
      <c r="LZJ30" s="10"/>
      <c r="LZK30" s="10"/>
      <c r="LZL30" s="10"/>
      <c r="LZM30" s="10"/>
      <c r="LZN30" s="10"/>
      <c r="LZO30" s="10"/>
      <c r="LZP30" s="10"/>
      <c r="LZQ30" s="10"/>
      <c r="LZR30" s="10"/>
      <c r="LZS30" s="10"/>
      <c r="LZT30" s="10"/>
      <c r="LZU30" s="10"/>
      <c r="LZV30" s="10"/>
      <c r="LZW30" s="10"/>
      <c r="LZX30" s="10"/>
      <c r="LZY30" s="10"/>
      <c r="LZZ30" s="10"/>
      <c r="MAA30" s="10"/>
      <c r="MAB30" s="10"/>
      <c r="MAC30" s="10"/>
      <c r="MAD30" s="10"/>
      <c r="MAE30" s="10"/>
      <c r="MAF30" s="10"/>
      <c r="MAG30" s="10"/>
      <c r="MAH30" s="10"/>
      <c r="MAI30" s="10"/>
      <c r="MAJ30" s="10"/>
      <c r="MAK30" s="10"/>
      <c r="MAL30" s="10"/>
      <c r="MAM30" s="10"/>
      <c r="MAN30" s="10"/>
      <c r="MAO30" s="10"/>
      <c r="MAP30" s="10"/>
      <c r="MAQ30" s="10"/>
      <c r="MAR30" s="10"/>
      <c r="MAS30" s="10"/>
      <c r="MAT30" s="10"/>
      <c r="MAU30" s="10"/>
      <c r="MAV30" s="10"/>
      <c r="MAW30" s="10"/>
      <c r="MAX30" s="10"/>
      <c r="MAY30" s="10"/>
      <c r="MAZ30" s="10"/>
      <c r="MBA30" s="10"/>
      <c r="MBB30" s="10"/>
      <c r="MBC30" s="10"/>
      <c r="MBD30" s="10"/>
      <c r="MBE30" s="10"/>
      <c r="MBF30" s="10"/>
      <c r="MBG30" s="10"/>
      <c r="MBH30" s="10"/>
      <c r="MBI30" s="10"/>
      <c r="MBJ30" s="10"/>
      <c r="MBK30" s="10"/>
      <c r="MBL30" s="10"/>
      <c r="MBM30" s="10"/>
      <c r="MBN30" s="10"/>
      <c r="MBO30" s="10"/>
      <c r="MBP30" s="10"/>
      <c r="MBQ30" s="10"/>
      <c r="MBR30" s="10"/>
      <c r="MBS30" s="10"/>
      <c r="MBT30" s="10"/>
      <c r="MBU30" s="10"/>
      <c r="MBV30" s="10"/>
      <c r="MBW30" s="10"/>
      <c r="MBX30" s="10"/>
      <c r="MBY30" s="10"/>
      <c r="MBZ30" s="10"/>
      <c r="MCA30" s="10"/>
      <c r="MCB30" s="10"/>
      <c r="MCC30" s="10"/>
      <c r="MCD30" s="10"/>
      <c r="MCE30" s="10"/>
      <c r="MCF30" s="10"/>
      <c r="MCG30" s="10"/>
      <c r="MCH30" s="10"/>
      <c r="MCI30" s="10"/>
      <c r="MCJ30" s="10"/>
      <c r="MCK30" s="10"/>
      <c r="MCL30" s="10"/>
      <c r="MCM30" s="10"/>
      <c r="MCN30" s="10"/>
      <c r="MCO30" s="10"/>
      <c r="MCP30" s="10"/>
      <c r="MCQ30" s="10"/>
      <c r="MCR30" s="10"/>
      <c r="MCS30" s="10"/>
      <c r="MCT30" s="10"/>
      <c r="MCU30" s="10"/>
      <c r="MCV30" s="10"/>
      <c r="MCW30" s="10"/>
      <c r="MCX30" s="10"/>
      <c r="MCY30" s="10"/>
      <c r="MCZ30" s="10"/>
      <c r="MDA30" s="10"/>
      <c r="MDB30" s="10"/>
      <c r="MDC30" s="10"/>
      <c r="MDD30" s="10"/>
      <c r="MDE30" s="10"/>
      <c r="MDF30" s="10"/>
      <c r="MDG30" s="10"/>
      <c r="MDH30" s="10"/>
      <c r="MDI30" s="10"/>
      <c r="MDJ30" s="10"/>
      <c r="MDK30" s="10"/>
      <c r="MDL30" s="10"/>
      <c r="MDM30" s="10"/>
      <c r="MDN30" s="10"/>
      <c r="MDO30" s="10"/>
      <c r="MDP30" s="10"/>
      <c r="MDQ30" s="10"/>
      <c r="MDR30" s="10"/>
      <c r="MDS30" s="10"/>
      <c r="MDT30" s="10"/>
      <c r="MDU30" s="10"/>
      <c r="MDV30" s="10"/>
      <c r="MDW30" s="10"/>
      <c r="MDX30" s="10"/>
      <c r="MDY30" s="10"/>
      <c r="MDZ30" s="10"/>
      <c r="MEA30" s="10"/>
      <c r="MEB30" s="10"/>
      <c r="MEC30" s="10"/>
      <c r="MED30" s="10"/>
      <c r="MEE30" s="10"/>
      <c r="MEF30" s="10"/>
      <c r="MEG30" s="10"/>
      <c r="MEH30" s="10"/>
      <c r="MEI30" s="10"/>
      <c r="MEJ30" s="10"/>
      <c r="MEK30" s="10"/>
      <c r="MEL30" s="10"/>
      <c r="MEM30" s="10"/>
      <c r="MEN30" s="10"/>
      <c r="MEO30" s="10"/>
      <c r="MEP30" s="10"/>
      <c r="MEQ30" s="10"/>
      <c r="MER30" s="10"/>
      <c r="MES30" s="10"/>
      <c r="MET30" s="10"/>
      <c r="MEU30" s="10"/>
      <c r="MEV30" s="10"/>
      <c r="MEW30" s="10"/>
      <c r="MEX30" s="10"/>
      <c r="MEY30" s="10"/>
      <c r="MEZ30" s="10"/>
      <c r="MFA30" s="10"/>
      <c r="MFB30" s="10"/>
      <c r="MFC30" s="10"/>
      <c r="MFD30" s="10"/>
      <c r="MFE30" s="10"/>
      <c r="MFF30" s="10"/>
      <c r="MFG30" s="10"/>
      <c r="MFH30" s="10"/>
      <c r="MFI30" s="10"/>
      <c r="MFJ30" s="10"/>
      <c r="MFK30" s="10"/>
      <c r="MFL30" s="10"/>
      <c r="MFM30" s="10"/>
      <c r="MFN30" s="10"/>
      <c r="MFO30" s="10"/>
      <c r="MFP30" s="10"/>
      <c r="MFQ30" s="10"/>
      <c r="MFR30" s="10"/>
      <c r="MFS30" s="10"/>
      <c r="MFT30" s="10"/>
      <c r="MFU30" s="10"/>
      <c r="MFV30" s="10"/>
      <c r="MFW30" s="10"/>
      <c r="MFX30" s="10"/>
      <c r="MFY30" s="10"/>
      <c r="MFZ30" s="10"/>
      <c r="MGA30" s="10"/>
      <c r="MGB30" s="10"/>
      <c r="MGC30" s="10"/>
      <c r="MGD30" s="10"/>
      <c r="MGE30" s="10"/>
      <c r="MGF30" s="10"/>
      <c r="MGG30" s="10"/>
      <c r="MGH30" s="10"/>
      <c r="MGI30" s="10"/>
      <c r="MGJ30" s="10"/>
      <c r="MGK30" s="10"/>
      <c r="MGL30" s="10"/>
      <c r="MGM30" s="10"/>
      <c r="MGN30" s="10"/>
      <c r="MGO30" s="10"/>
      <c r="MGP30" s="10"/>
      <c r="MGQ30" s="10"/>
      <c r="MGR30" s="10"/>
      <c r="MGS30" s="10"/>
      <c r="MGT30" s="10"/>
      <c r="MGU30" s="10"/>
      <c r="MGV30" s="10"/>
      <c r="MGW30" s="10"/>
      <c r="MGX30" s="10"/>
      <c r="MGY30" s="10"/>
      <c r="MGZ30" s="10"/>
      <c r="MHA30" s="10"/>
      <c r="MHB30" s="10"/>
      <c r="MHC30" s="10"/>
      <c r="MHD30" s="10"/>
      <c r="MHE30" s="10"/>
      <c r="MHF30" s="10"/>
      <c r="MHG30" s="10"/>
      <c r="MHH30" s="10"/>
      <c r="MHI30" s="10"/>
      <c r="MHJ30" s="10"/>
      <c r="MHK30" s="10"/>
      <c r="MHL30" s="10"/>
      <c r="MHM30" s="10"/>
      <c r="MHN30" s="10"/>
      <c r="MHO30" s="10"/>
      <c r="MHP30" s="10"/>
      <c r="MHQ30" s="10"/>
      <c r="MHR30" s="10"/>
      <c r="MHS30" s="10"/>
      <c r="MHT30" s="10"/>
      <c r="MHU30" s="10"/>
      <c r="MHV30" s="10"/>
      <c r="MHW30" s="10"/>
      <c r="MHX30" s="10"/>
      <c r="MHY30" s="10"/>
      <c r="MHZ30" s="10"/>
      <c r="MIA30" s="10"/>
      <c r="MIB30" s="10"/>
      <c r="MIC30" s="10"/>
      <c r="MID30" s="10"/>
      <c r="MIE30" s="10"/>
      <c r="MIF30" s="10"/>
      <c r="MIG30" s="10"/>
      <c r="MIH30" s="10"/>
      <c r="MII30" s="10"/>
      <c r="MIJ30" s="10"/>
      <c r="MIK30" s="10"/>
      <c r="MIL30" s="10"/>
      <c r="MIM30" s="10"/>
      <c r="MIN30" s="10"/>
      <c r="MIO30" s="10"/>
      <c r="MIP30" s="10"/>
      <c r="MIQ30" s="10"/>
      <c r="MIR30" s="10"/>
      <c r="MIS30" s="10"/>
      <c r="MIT30" s="10"/>
      <c r="MIU30" s="10"/>
      <c r="MIV30" s="10"/>
      <c r="MIW30" s="10"/>
      <c r="MIX30" s="10"/>
      <c r="MIY30" s="10"/>
      <c r="MIZ30" s="10"/>
      <c r="MJA30" s="10"/>
      <c r="MJB30" s="10"/>
      <c r="MJC30" s="10"/>
      <c r="MJD30" s="10"/>
      <c r="MJE30" s="10"/>
      <c r="MJF30" s="10"/>
      <c r="MJG30" s="10"/>
      <c r="MJH30" s="10"/>
      <c r="MJI30" s="10"/>
      <c r="MJJ30" s="10"/>
      <c r="MJK30" s="10"/>
      <c r="MJL30" s="10"/>
      <c r="MJM30" s="10"/>
      <c r="MJN30" s="10"/>
      <c r="MJO30" s="10"/>
      <c r="MJP30" s="10"/>
      <c r="MJQ30" s="10"/>
      <c r="MJR30" s="10"/>
      <c r="MJS30" s="10"/>
      <c r="MJT30" s="10"/>
      <c r="MJU30" s="10"/>
      <c r="MJV30" s="10"/>
      <c r="MJW30" s="10"/>
      <c r="MJX30" s="10"/>
      <c r="MJY30" s="10"/>
      <c r="MJZ30" s="10"/>
      <c r="MKA30" s="10"/>
      <c r="MKB30" s="10"/>
      <c r="MKC30" s="10"/>
      <c r="MKD30" s="10"/>
      <c r="MKE30" s="10"/>
      <c r="MKF30" s="10"/>
      <c r="MKG30" s="10"/>
      <c r="MKH30" s="10"/>
      <c r="MKI30" s="10"/>
      <c r="MKJ30" s="10"/>
      <c r="MKK30" s="10"/>
      <c r="MKL30" s="10"/>
      <c r="MKM30" s="10"/>
      <c r="MKN30" s="10"/>
      <c r="MKO30" s="10"/>
      <c r="MKP30" s="10"/>
      <c r="MKQ30" s="10"/>
      <c r="MKR30" s="10"/>
      <c r="MKS30" s="10"/>
      <c r="MKT30" s="10"/>
      <c r="MKU30" s="10"/>
      <c r="MKV30" s="10"/>
      <c r="MKW30" s="10"/>
      <c r="MKX30" s="10"/>
      <c r="MKY30" s="10"/>
      <c r="MKZ30" s="10"/>
      <c r="MLA30" s="10"/>
      <c r="MLB30" s="10"/>
      <c r="MLC30" s="10"/>
      <c r="MLD30" s="10"/>
      <c r="MLE30" s="10"/>
      <c r="MLF30" s="10"/>
      <c r="MLG30" s="10"/>
      <c r="MLH30" s="10"/>
      <c r="MLI30" s="10"/>
      <c r="MLJ30" s="10"/>
      <c r="MLK30" s="10"/>
      <c r="MLL30" s="10"/>
      <c r="MLM30" s="10"/>
      <c r="MLN30" s="10"/>
      <c r="MLO30" s="10"/>
      <c r="MLP30" s="10"/>
      <c r="MLQ30" s="10"/>
      <c r="MLR30" s="10"/>
      <c r="MLS30" s="10"/>
      <c r="MLT30" s="10"/>
      <c r="MLU30" s="10"/>
      <c r="MLV30" s="10"/>
      <c r="MLW30" s="10"/>
      <c r="MLX30" s="10"/>
      <c r="MLY30" s="10"/>
      <c r="MLZ30" s="10"/>
      <c r="MMA30" s="10"/>
      <c r="MMB30" s="10"/>
      <c r="MMC30" s="10"/>
      <c r="MMD30" s="10"/>
      <c r="MME30" s="10"/>
      <c r="MMF30" s="10"/>
      <c r="MMG30" s="10"/>
      <c r="MMH30" s="10"/>
      <c r="MMI30" s="10"/>
      <c r="MMJ30" s="10"/>
      <c r="MMK30" s="10"/>
      <c r="MML30" s="10"/>
      <c r="MMM30" s="10"/>
      <c r="MMN30" s="10"/>
      <c r="MMO30" s="10"/>
      <c r="MMP30" s="10"/>
      <c r="MMQ30" s="10"/>
      <c r="MMR30" s="10"/>
      <c r="MMS30" s="10"/>
      <c r="MMT30" s="10"/>
      <c r="MMU30" s="10"/>
      <c r="MMV30" s="10"/>
      <c r="MMW30" s="10"/>
      <c r="MMX30" s="10"/>
      <c r="MMY30" s="10"/>
      <c r="MMZ30" s="10"/>
      <c r="MNA30" s="10"/>
      <c r="MNB30" s="10"/>
      <c r="MNC30" s="10"/>
      <c r="MND30" s="10"/>
      <c r="MNE30" s="10"/>
      <c r="MNF30" s="10"/>
      <c r="MNG30" s="10"/>
      <c r="MNH30" s="10"/>
      <c r="MNI30" s="10"/>
      <c r="MNJ30" s="10"/>
      <c r="MNK30" s="10"/>
      <c r="MNL30" s="10"/>
      <c r="MNM30" s="10"/>
      <c r="MNN30" s="10"/>
      <c r="MNO30" s="10"/>
      <c r="MNP30" s="10"/>
      <c r="MNQ30" s="10"/>
      <c r="MNR30" s="10"/>
      <c r="MNS30" s="10"/>
      <c r="MNT30" s="10"/>
      <c r="MNU30" s="10"/>
      <c r="MNV30" s="10"/>
      <c r="MNW30" s="10"/>
      <c r="MNX30" s="10"/>
      <c r="MNY30" s="10"/>
      <c r="MNZ30" s="10"/>
      <c r="MOA30" s="10"/>
      <c r="MOB30" s="10"/>
      <c r="MOC30" s="10"/>
      <c r="MOD30" s="10"/>
      <c r="MOE30" s="10"/>
      <c r="MOF30" s="10"/>
      <c r="MOG30" s="10"/>
      <c r="MOH30" s="10"/>
      <c r="MOI30" s="10"/>
      <c r="MOJ30" s="10"/>
      <c r="MOK30" s="10"/>
      <c r="MOL30" s="10"/>
      <c r="MOM30" s="10"/>
      <c r="MON30" s="10"/>
      <c r="MOO30" s="10"/>
      <c r="MOP30" s="10"/>
      <c r="MOQ30" s="10"/>
      <c r="MOR30" s="10"/>
      <c r="MOS30" s="10"/>
      <c r="MOT30" s="10"/>
      <c r="MOU30" s="10"/>
      <c r="MOV30" s="10"/>
      <c r="MOW30" s="10"/>
      <c r="MOX30" s="10"/>
      <c r="MOY30" s="10"/>
      <c r="MOZ30" s="10"/>
      <c r="MPA30" s="10"/>
      <c r="MPB30" s="10"/>
      <c r="MPC30" s="10"/>
      <c r="MPD30" s="10"/>
      <c r="MPE30" s="10"/>
      <c r="MPF30" s="10"/>
      <c r="MPG30" s="10"/>
      <c r="MPH30" s="10"/>
      <c r="MPI30" s="10"/>
      <c r="MPJ30" s="10"/>
      <c r="MPK30" s="10"/>
      <c r="MPL30" s="10"/>
      <c r="MPM30" s="10"/>
      <c r="MPN30" s="10"/>
      <c r="MPO30" s="10"/>
      <c r="MPP30" s="10"/>
      <c r="MPQ30" s="10"/>
      <c r="MPR30" s="10"/>
      <c r="MPS30" s="10"/>
      <c r="MPT30" s="10"/>
      <c r="MPU30" s="10"/>
      <c r="MPV30" s="10"/>
      <c r="MPW30" s="10"/>
      <c r="MPX30" s="10"/>
      <c r="MPY30" s="10"/>
      <c r="MPZ30" s="10"/>
      <c r="MQA30" s="10"/>
      <c r="MQB30" s="10"/>
      <c r="MQC30" s="10"/>
      <c r="MQD30" s="10"/>
      <c r="MQE30" s="10"/>
      <c r="MQF30" s="10"/>
      <c r="MQG30" s="10"/>
      <c r="MQH30" s="10"/>
      <c r="MQI30" s="10"/>
      <c r="MQJ30" s="10"/>
      <c r="MQK30" s="10"/>
      <c r="MQL30" s="10"/>
      <c r="MQM30" s="10"/>
      <c r="MQN30" s="10"/>
      <c r="MQO30" s="10"/>
      <c r="MQP30" s="10"/>
      <c r="MQQ30" s="10"/>
      <c r="MQR30" s="10"/>
      <c r="MQS30" s="10"/>
      <c r="MQT30" s="10"/>
      <c r="MQU30" s="10"/>
      <c r="MQV30" s="10"/>
      <c r="MQW30" s="10"/>
      <c r="MQX30" s="10"/>
      <c r="MQY30" s="10"/>
      <c r="MQZ30" s="10"/>
      <c r="MRA30" s="10"/>
      <c r="MRB30" s="10"/>
      <c r="MRC30" s="10"/>
      <c r="MRD30" s="10"/>
      <c r="MRE30" s="10"/>
      <c r="MRF30" s="10"/>
      <c r="MRG30" s="10"/>
      <c r="MRH30" s="10"/>
      <c r="MRI30" s="10"/>
      <c r="MRJ30" s="10"/>
      <c r="MRK30" s="10"/>
      <c r="MRL30" s="10"/>
      <c r="MRM30" s="10"/>
      <c r="MRN30" s="10"/>
      <c r="MRO30" s="10"/>
      <c r="MRP30" s="10"/>
      <c r="MRQ30" s="10"/>
      <c r="MRR30" s="10"/>
      <c r="MRS30" s="10"/>
      <c r="MRT30" s="10"/>
      <c r="MRU30" s="10"/>
      <c r="MRV30" s="10"/>
      <c r="MRW30" s="10"/>
      <c r="MRX30" s="10"/>
      <c r="MRY30" s="10"/>
      <c r="MRZ30" s="10"/>
      <c r="MSA30" s="10"/>
      <c r="MSB30" s="10"/>
      <c r="MSC30" s="10"/>
      <c r="MSD30" s="10"/>
      <c r="MSE30" s="10"/>
      <c r="MSF30" s="10"/>
      <c r="MSG30" s="10"/>
      <c r="MSH30" s="10"/>
      <c r="MSI30" s="10"/>
      <c r="MSJ30" s="10"/>
      <c r="MSK30" s="10"/>
      <c r="MSL30" s="10"/>
      <c r="MSM30" s="10"/>
      <c r="MSN30" s="10"/>
      <c r="MSO30" s="10"/>
      <c r="MSP30" s="10"/>
      <c r="MSQ30" s="10"/>
      <c r="MSR30" s="10"/>
      <c r="MSS30" s="10"/>
      <c r="MST30" s="10"/>
      <c r="MSU30" s="10"/>
      <c r="MSV30" s="10"/>
      <c r="MSW30" s="10"/>
      <c r="MSX30" s="10"/>
      <c r="MSY30" s="10"/>
      <c r="MSZ30" s="10"/>
      <c r="MTA30" s="10"/>
      <c r="MTB30" s="10"/>
      <c r="MTC30" s="10"/>
      <c r="MTD30" s="10"/>
      <c r="MTE30" s="10"/>
      <c r="MTF30" s="10"/>
      <c r="MTG30" s="10"/>
      <c r="MTH30" s="10"/>
      <c r="MTI30" s="10"/>
      <c r="MTJ30" s="10"/>
      <c r="MTK30" s="10"/>
      <c r="MTL30" s="10"/>
      <c r="MTM30" s="10"/>
      <c r="MTN30" s="10"/>
      <c r="MTO30" s="10"/>
      <c r="MTP30" s="10"/>
      <c r="MTQ30" s="10"/>
      <c r="MTR30" s="10"/>
      <c r="MTS30" s="10"/>
      <c r="MTT30" s="10"/>
      <c r="MTU30" s="10"/>
      <c r="MTV30" s="10"/>
      <c r="MTW30" s="10"/>
      <c r="MTX30" s="10"/>
      <c r="MTY30" s="10"/>
      <c r="MTZ30" s="10"/>
      <c r="MUA30" s="10"/>
      <c r="MUB30" s="10"/>
      <c r="MUC30" s="10"/>
      <c r="MUD30" s="10"/>
      <c r="MUE30" s="10"/>
      <c r="MUF30" s="10"/>
      <c r="MUG30" s="10"/>
      <c r="MUH30" s="10"/>
      <c r="MUI30" s="10"/>
      <c r="MUJ30" s="10"/>
      <c r="MUK30" s="10"/>
      <c r="MUL30" s="10"/>
      <c r="MUM30" s="10"/>
      <c r="MUN30" s="10"/>
      <c r="MUO30" s="10"/>
      <c r="MUP30" s="10"/>
      <c r="MUQ30" s="10"/>
      <c r="MUR30" s="10"/>
      <c r="MUS30" s="10"/>
      <c r="MUT30" s="10"/>
      <c r="MUU30" s="10"/>
      <c r="MUV30" s="10"/>
      <c r="MUW30" s="10"/>
      <c r="MUX30" s="10"/>
      <c r="MUY30" s="10"/>
      <c r="MUZ30" s="10"/>
      <c r="MVA30" s="10"/>
      <c r="MVB30" s="10"/>
      <c r="MVC30" s="10"/>
      <c r="MVD30" s="10"/>
      <c r="MVE30" s="10"/>
      <c r="MVF30" s="10"/>
      <c r="MVG30" s="10"/>
      <c r="MVH30" s="10"/>
      <c r="MVI30" s="10"/>
      <c r="MVJ30" s="10"/>
      <c r="MVK30" s="10"/>
      <c r="MVL30" s="10"/>
      <c r="MVM30" s="10"/>
      <c r="MVN30" s="10"/>
      <c r="MVO30" s="10"/>
      <c r="MVP30" s="10"/>
      <c r="MVQ30" s="10"/>
      <c r="MVR30" s="10"/>
      <c r="MVS30" s="10"/>
      <c r="MVT30" s="10"/>
      <c r="MVU30" s="10"/>
      <c r="MVV30" s="10"/>
      <c r="MVW30" s="10"/>
      <c r="MVX30" s="10"/>
      <c r="MVY30" s="10"/>
      <c r="MVZ30" s="10"/>
      <c r="MWA30" s="10"/>
      <c r="MWB30" s="10"/>
      <c r="MWC30" s="10"/>
      <c r="MWD30" s="10"/>
      <c r="MWE30" s="10"/>
      <c r="MWF30" s="10"/>
      <c r="MWG30" s="10"/>
      <c r="MWH30" s="10"/>
      <c r="MWI30" s="10"/>
      <c r="MWJ30" s="10"/>
      <c r="MWK30" s="10"/>
      <c r="MWL30" s="10"/>
      <c r="MWM30" s="10"/>
      <c r="MWN30" s="10"/>
      <c r="MWO30" s="10"/>
      <c r="MWP30" s="10"/>
      <c r="MWQ30" s="10"/>
      <c r="MWR30" s="10"/>
      <c r="MWS30" s="10"/>
      <c r="MWT30" s="10"/>
      <c r="MWU30" s="10"/>
      <c r="MWV30" s="10"/>
      <c r="MWW30" s="10"/>
      <c r="MWX30" s="10"/>
      <c r="MWY30" s="10"/>
      <c r="MWZ30" s="10"/>
      <c r="MXA30" s="10"/>
      <c r="MXB30" s="10"/>
      <c r="MXC30" s="10"/>
      <c r="MXD30" s="10"/>
      <c r="MXE30" s="10"/>
      <c r="MXF30" s="10"/>
      <c r="MXG30" s="10"/>
      <c r="MXH30" s="10"/>
      <c r="MXI30" s="10"/>
      <c r="MXJ30" s="10"/>
      <c r="MXK30" s="10"/>
      <c r="MXL30" s="10"/>
      <c r="MXM30" s="10"/>
      <c r="MXN30" s="10"/>
      <c r="MXO30" s="10"/>
      <c r="MXP30" s="10"/>
      <c r="MXQ30" s="10"/>
      <c r="MXR30" s="10"/>
      <c r="MXS30" s="10"/>
      <c r="MXT30" s="10"/>
      <c r="MXU30" s="10"/>
      <c r="MXV30" s="10"/>
      <c r="MXW30" s="10"/>
      <c r="MXX30" s="10"/>
      <c r="MXY30" s="10"/>
      <c r="MXZ30" s="10"/>
      <c r="MYA30" s="10"/>
      <c r="MYB30" s="10"/>
      <c r="MYC30" s="10"/>
      <c r="MYD30" s="10"/>
      <c r="MYE30" s="10"/>
      <c r="MYF30" s="10"/>
      <c r="MYG30" s="10"/>
      <c r="MYH30" s="10"/>
      <c r="MYI30" s="10"/>
      <c r="MYJ30" s="10"/>
      <c r="MYK30" s="10"/>
      <c r="MYL30" s="10"/>
      <c r="MYM30" s="10"/>
      <c r="MYN30" s="10"/>
      <c r="MYO30" s="10"/>
      <c r="MYP30" s="10"/>
      <c r="MYQ30" s="10"/>
      <c r="MYR30" s="10"/>
      <c r="MYS30" s="10"/>
      <c r="MYT30" s="10"/>
      <c r="MYU30" s="10"/>
      <c r="MYV30" s="10"/>
      <c r="MYW30" s="10"/>
      <c r="MYX30" s="10"/>
      <c r="MYY30" s="10"/>
      <c r="MYZ30" s="10"/>
      <c r="MZA30" s="10"/>
      <c r="MZB30" s="10"/>
      <c r="MZC30" s="10"/>
      <c r="MZD30" s="10"/>
      <c r="MZE30" s="10"/>
      <c r="MZF30" s="10"/>
      <c r="MZG30" s="10"/>
      <c r="MZH30" s="10"/>
      <c r="MZI30" s="10"/>
      <c r="MZJ30" s="10"/>
      <c r="MZK30" s="10"/>
      <c r="MZL30" s="10"/>
      <c r="MZM30" s="10"/>
      <c r="MZN30" s="10"/>
      <c r="MZO30" s="10"/>
      <c r="MZP30" s="10"/>
      <c r="MZQ30" s="10"/>
      <c r="MZR30" s="10"/>
      <c r="MZS30" s="10"/>
      <c r="MZT30" s="10"/>
      <c r="MZU30" s="10"/>
      <c r="MZV30" s="10"/>
      <c r="MZW30" s="10"/>
      <c r="MZX30" s="10"/>
      <c r="MZY30" s="10"/>
      <c r="MZZ30" s="10"/>
      <c r="NAA30" s="10"/>
      <c r="NAB30" s="10"/>
      <c r="NAC30" s="10"/>
      <c r="NAD30" s="10"/>
      <c r="NAE30" s="10"/>
      <c r="NAF30" s="10"/>
      <c r="NAG30" s="10"/>
      <c r="NAH30" s="10"/>
      <c r="NAI30" s="10"/>
      <c r="NAJ30" s="10"/>
      <c r="NAK30" s="10"/>
      <c r="NAL30" s="10"/>
      <c r="NAM30" s="10"/>
      <c r="NAN30" s="10"/>
      <c r="NAO30" s="10"/>
      <c r="NAP30" s="10"/>
      <c r="NAQ30" s="10"/>
      <c r="NAR30" s="10"/>
      <c r="NAS30" s="10"/>
      <c r="NAT30" s="10"/>
      <c r="NAU30" s="10"/>
      <c r="NAV30" s="10"/>
      <c r="NAW30" s="10"/>
      <c r="NAX30" s="10"/>
      <c r="NAY30" s="10"/>
      <c r="NAZ30" s="10"/>
      <c r="NBA30" s="10"/>
      <c r="NBB30" s="10"/>
      <c r="NBC30" s="10"/>
      <c r="NBD30" s="10"/>
      <c r="NBE30" s="10"/>
      <c r="NBF30" s="10"/>
      <c r="NBG30" s="10"/>
      <c r="NBH30" s="10"/>
      <c r="NBI30" s="10"/>
      <c r="NBJ30" s="10"/>
      <c r="NBK30" s="10"/>
      <c r="NBL30" s="10"/>
      <c r="NBM30" s="10"/>
      <c r="NBN30" s="10"/>
      <c r="NBO30" s="10"/>
      <c r="NBP30" s="10"/>
      <c r="NBQ30" s="10"/>
      <c r="NBR30" s="10"/>
      <c r="NBS30" s="10"/>
      <c r="NBT30" s="10"/>
      <c r="NBU30" s="10"/>
      <c r="NBV30" s="10"/>
      <c r="NBW30" s="10"/>
      <c r="NBX30" s="10"/>
      <c r="NBY30" s="10"/>
      <c r="NBZ30" s="10"/>
      <c r="NCA30" s="10"/>
      <c r="NCB30" s="10"/>
      <c r="NCC30" s="10"/>
      <c r="NCD30" s="10"/>
      <c r="NCE30" s="10"/>
      <c r="NCF30" s="10"/>
      <c r="NCG30" s="10"/>
      <c r="NCH30" s="10"/>
      <c r="NCI30" s="10"/>
      <c r="NCJ30" s="10"/>
      <c r="NCK30" s="10"/>
      <c r="NCL30" s="10"/>
      <c r="NCM30" s="10"/>
      <c r="NCN30" s="10"/>
      <c r="NCO30" s="10"/>
      <c r="NCP30" s="10"/>
      <c r="NCQ30" s="10"/>
      <c r="NCR30" s="10"/>
      <c r="NCS30" s="10"/>
      <c r="NCT30" s="10"/>
      <c r="NCU30" s="10"/>
      <c r="NCV30" s="10"/>
      <c r="NCW30" s="10"/>
      <c r="NCX30" s="10"/>
      <c r="NCY30" s="10"/>
      <c r="NCZ30" s="10"/>
      <c r="NDA30" s="10"/>
      <c r="NDB30" s="10"/>
      <c r="NDC30" s="10"/>
      <c r="NDD30" s="10"/>
      <c r="NDE30" s="10"/>
      <c r="NDF30" s="10"/>
      <c r="NDG30" s="10"/>
      <c r="NDH30" s="10"/>
      <c r="NDI30" s="10"/>
      <c r="NDJ30" s="10"/>
      <c r="NDK30" s="10"/>
      <c r="NDL30" s="10"/>
      <c r="NDM30" s="10"/>
      <c r="NDN30" s="10"/>
      <c r="NDO30" s="10"/>
      <c r="NDP30" s="10"/>
      <c r="NDQ30" s="10"/>
      <c r="NDR30" s="10"/>
      <c r="NDS30" s="10"/>
      <c r="NDT30" s="10"/>
      <c r="NDU30" s="10"/>
      <c r="NDV30" s="10"/>
      <c r="NDW30" s="10"/>
      <c r="NDX30" s="10"/>
      <c r="NDY30" s="10"/>
      <c r="NDZ30" s="10"/>
      <c r="NEA30" s="10"/>
      <c r="NEB30" s="10"/>
      <c r="NEC30" s="10"/>
      <c r="NED30" s="10"/>
      <c r="NEE30" s="10"/>
      <c r="NEF30" s="10"/>
      <c r="NEG30" s="10"/>
      <c r="NEH30" s="10"/>
      <c r="NEI30" s="10"/>
      <c r="NEJ30" s="10"/>
      <c r="NEK30" s="10"/>
      <c r="NEL30" s="10"/>
      <c r="NEM30" s="10"/>
      <c r="NEN30" s="10"/>
      <c r="NEO30" s="10"/>
      <c r="NEP30" s="10"/>
      <c r="NEQ30" s="10"/>
      <c r="NER30" s="10"/>
      <c r="NES30" s="10"/>
      <c r="NET30" s="10"/>
      <c r="NEU30" s="10"/>
      <c r="NEV30" s="10"/>
      <c r="NEW30" s="10"/>
      <c r="NEX30" s="10"/>
      <c r="NEY30" s="10"/>
      <c r="NEZ30" s="10"/>
      <c r="NFA30" s="10"/>
      <c r="NFB30" s="10"/>
      <c r="NFC30" s="10"/>
      <c r="NFD30" s="10"/>
      <c r="NFE30" s="10"/>
      <c r="NFF30" s="10"/>
      <c r="NFG30" s="10"/>
      <c r="NFH30" s="10"/>
      <c r="NFI30" s="10"/>
      <c r="NFJ30" s="10"/>
      <c r="NFK30" s="10"/>
      <c r="NFL30" s="10"/>
      <c r="NFM30" s="10"/>
      <c r="NFN30" s="10"/>
      <c r="NFO30" s="10"/>
      <c r="NFP30" s="10"/>
      <c r="NFQ30" s="10"/>
      <c r="NFR30" s="10"/>
      <c r="NFS30" s="10"/>
      <c r="NFT30" s="10"/>
      <c r="NFU30" s="10"/>
      <c r="NFV30" s="10"/>
      <c r="NFW30" s="10"/>
      <c r="NFX30" s="10"/>
      <c r="NFY30" s="10"/>
      <c r="NFZ30" s="10"/>
      <c r="NGA30" s="10"/>
      <c r="NGB30" s="10"/>
      <c r="NGC30" s="10"/>
      <c r="NGD30" s="10"/>
      <c r="NGE30" s="10"/>
      <c r="NGF30" s="10"/>
      <c r="NGG30" s="10"/>
      <c r="NGH30" s="10"/>
      <c r="NGI30" s="10"/>
      <c r="NGJ30" s="10"/>
      <c r="NGK30" s="10"/>
      <c r="NGL30" s="10"/>
      <c r="NGM30" s="10"/>
      <c r="NGN30" s="10"/>
      <c r="NGO30" s="10"/>
      <c r="NGP30" s="10"/>
      <c r="NGQ30" s="10"/>
      <c r="NGR30" s="10"/>
      <c r="NGS30" s="10"/>
      <c r="NGT30" s="10"/>
      <c r="NGU30" s="10"/>
      <c r="NGV30" s="10"/>
      <c r="NGW30" s="10"/>
      <c r="NGX30" s="10"/>
      <c r="NGY30" s="10"/>
      <c r="NGZ30" s="10"/>
      <c r="NHA30" s="10"/>
      <c r="NHB30" s="10"/>
      <c r="NHC30" s="10"/>
      <c r="NHD30" s="10"/>
      <c r="NHE30" s="10"/>
      <c r="NHF30" s="10"/>
      <c r="NHG30" s="10"/>
      <c r="NHH30" s="10"/>
      <c r="NHI30" s="10"/>
      <c r="NHJ30" s="10"/>
      <c r="NHK30" s="10"/>
      <c r="NHL30" s="10"/>
      <c r="NHM30" s="10"/>
      <c r="NHN30" s="10"/>
      <c r="NHO30" s="10"/>
      <c r="NHP30" s="10"/>
      <c r="NHQ30" s="10"/>
      <c r="NHR30" s="10"/>
      <c r="NHS30" s="10"/>
      <c r="NHT30" s="10"/>
      <c r="NHU30" s="10"/>
      <c r="NHV30" s="10"/>
      <c r="NHW30" s="10"/>
      <c r="NHX30" s="10"/>
      <c r="NHY30" s="10"/>
      <c r="NHZ30" s="10"/>
      <c r="NIA30" s="10"/>
      <c r="NIB30" s="10"/>
      <c r="NIC30" s="10"/>
      <c r="NID30" s="10"/>
      <c r="NIE30" s="10"/>
      <c r="NIF30" s="10"/>
      <c r="NIG30" s="10"/>
      <c r="NIH30" s="10"/>
      <c r="NII30" s="10"/>
      <c r="NIJ30" s="10"/>
      <c r="NIK30" s="10"/>
      <c r="NIL30" s="10"/>
      <c r="NIM30" s="10"/>
      <c r="NIN30" s="10"/>
      <c r="NIO30" s="10"/>
      <c r="NIP30" s="10"/>
      <c r="NIQ30" s="10"/>
      <c r="NIR30" s="10"/>
      <c r="NIS30" s="10"/>
      <c r="NIT30" s="10"/>
      <c r="NIU30" s="10"/>
      <c r="NIV30" s="10"/>
      <c r="NIW30" s="10"/>
      <c r="NIX30" s="10"/>
      <c r="NIY30" s="10"/>
      <c r="NIZ30" s="10"/>
      <c r="NJA30" s="10"/>
      <c r="NJB30" s="10"/>
      <c r="NJC30" s="10"/>
      <c r="NJD30" s="10"/>
      <c r="NJE30" s="10"/>
      <c r="NJF30" s="10"/>
      <c r="NJG30" s="10"/>
      <c r="NJH30" s="10"/>
      <c r="NJI30" s="10"/>
      <c r="NJJ30" s="10"/>
      <c r="NJK30" s="10"/>
      <c r="NJL30" s="10"/>
      <c r="NJM30" s="10"/>
      <c r="NJN30" s="10"/>
      <c r="NJO30" s="10"/>
      <c r="NJP30" s="10"/>
      <c r="NJQ30" s="10"/>
      <c r="NJR30" s="10"/>
      <c r="NJS30" s="10"/>
      <c r="NJT30" s="10"/>
      <c r="NJU30" s="10"/>
      <c r="NJV30" s="10"/>
      <c r="NJW30" s="10"/>
      <c r="NJX30" s="10"/>
      <c r="NJY30" s="10"/>
      <c r="NJZ30" s="10"/>
      <c r="NKA30" s="10"/>
      <c r="NKB30" s="10"/>
      <c r="NKC30" s="10"/>
      <c r="NKD30" s="10"/>
      <c r="NKE30" s="10"/>
      <c r="NKF30" s="10"/>
      <c r="NKG30" s="10"/>
      <c r="NKH30" s="10"/>
      <c r="NKI30" s="10"/>
      <c r="NKJ30" s="10"/>
      <c r="NKK30" s="10"/>
      <c r="NKL30" s="10"/>
      <c r="NKM30" s="10"/>
      <c r="NKN30" s="10"/>
      <c r="NKO30" s="10"/>
      <c r="NKP30" s="10"/>
      <c r="NKQ30" s="10"/>
      <c r="NKR30" s="10"/>
      <c r="NKS30" s="10"/>
      <c r="NKT30" s="10"/>
      <c r="NKU30" s="10"/>
      <c r="NKV30" s="10"/>
      <c r="NKW30" s="10"/>
      <c r="NKX30" s="10"/>
      <c r="NKY30" s="10"/>
      <c r="NKZ30" s="10"/>
      <c r="NLA30" s="10"/>
      <c r="NLB30" s="10"/>
      <c r="NLC30" s="10"/>
      <c r="NLD30" s="10"/>
      <c r="NLE30" s="10"/>
      <c r="NLF30" s="10"/>
      <c r="NLG30" s="10"/>
      <c r="NLH30" s="10"/>
      <c r="NLI30" s="10"/>
      <c r="NLJ30" s="10"/>
      <c r="NLK30" s="10"/>
      <c r="NLL30" s="10"/>
      <c r="NLM30" s="10"/>
      <c r="NLN30" s="10"/>
      <c r="NLO30" s="10"/>
      <c r="NLP30" s="10"/>
      <c r="NLQ30" s="10"/>
      <c r="NLR30" s="10"/>
      <c r="NLS30" s="10"/>
      <c r="NLT30" s="10"/>
      <c r="NLU30" s="10"/>
      <c r="NLV30" s="10"/>
      <c r="NLW30" s="10"/>
      <c r="NLX30" s="10"/>
      <c r="NLY30" s="10"/>
      <c r="NLZ30" s="10"/>
      <c r="NMA30" s="10"/>
      <c r="NMB30" s="10"/>
      <c r="NMC30" s="10"/>
      <c r="NMD30" s="10"/>
      <c r="NME30" s="10"/>
      <c r="NMF30" s="10"/>
      <c r="NMG30" s="10"/>
      <c r="NMH30" s="10"/>
      <c r="NMI30" s="10"/>
      <c r="NMJ30" s="10"/>
      <c r="NMK30" s="10"/>
      <c r="NML30" s="10"/>
      <c r="NMM30" s="10"/>
      <c r="NMN30" s="10"/>
      <c r="NMO30" s="10"/>
      <c r="NMP30" s="10"/>
      <c r="NMQ30" s="10"/>
      <c r="NMR30" s="10"/>
      <c r="NMS30" s="10"/>
      <c r="NMT30" s="10"/>
      <c r="NMU30" s="10"/>
      <c r="NMV30" s="10"/>
      <c r="NMW30" s="10"/>
      <c r="NMX30" s="10"/>
      <c r="NMY30" s="10"/>
      <c r="NMZ30" s="10"/>
      <c r="NNA30" s="10"/>
      <c r="NNB30" s="10"/>
      <c r="NNC30" s="10"/>
      <c r="NND30" s="10"/>
      <c r="NNE30" s="10"/>
      <c r="NNF30" s="10"/>
      <c r="NNG30" s="10"/>
      <c r="NNH30" s="10"/>
      <c r="NNI30" s="10"/>
      <c r="NNJ30" s="10"/>
      <c r="NNK30" s="10"/>
      <c r="NNL30" s="10"/>
      <c r="NNM30" s="10"/>
      <c r="NNN30" s="10"/>
      <c r="NNO30" s="10"/>
      <c r="NNP30" s="10"/>
      <c r="NNQ30" s="10"/>
      <c r="NNR30" s="10"/>
      <c r="NNS30" s="10"/>
      <c r="NNT30" s="10"/>
      <c r="NNU30" s="10"/>
      <c r="NNV30" s="10"/>
      <c r="NNW30" s="10"/>
      <c r="NNX30" s="10"/>
      <c r="NNY30" s="10"/>
      <c r="NNZ30" s="10"/>
      <c r="NOA30" s="10"/>
      <c r="NOB30" s="10"/>
      <c r="NOC30" s="10"/>
      <c r="NOD30" s="10"/>
      <c r="NOE30" s="10"/>
      <c r="NOF30" s="10"/>
      <c r="NOG30" s="10"/>
      <c r="NOH30" s="10"/>
      <c r="NOI30" s="10"/>
      <c r="NOJ30" s="10"/>
      <c r="NOK30" s="10"/>
      <c r="NOL30" s="10"/>
      <c r="NOM30" s="10"/>
      <c r="NON30" s="10"/>
      <c r="NOO30" s="10"/>
      <c r="NOP30" s="10"/>
      <c r="NOQ30" s="10"/>
      <c r="NOR30" s="10"/>
      <c r="NOS30" s="10"/>
      <c r="NOT30" s="10"/>
      <c r="NOU30" s="10"/>
      <c r="NOV30" s="10"/>
      <c r="NOW30" s="10"/>
      <c r="NOX30" s="10"/>
      <c r="NOY30" s="10"/>
      <c r="NOZ30" s="10"/>
      <c r="NPA30" s="10"/>
      <c r="NPB30" s="10"/>
      <c r="NPC30" s="10"/>
      <c r="NPD30" s="10"/>
      <c r="NPE30" s="10"/>
      <c r="NPF30" s="10"/>
      <c r="NPG30" s="10"/>
      <c r="NPH30" s="10"/>
      <c r="NPI30" s="10"/>
      <c r="NPJ30" s="10"/>
      <c r="NPK30" s="10"/>
      <c r="NPL30" s="10"/>
      <c r="NPM30" s="10"/>
      <c r="NPN30" s="10"/>
      <c r="NPO30" s="10"/>
      <c r="NPP30" s="10"/>
      <c r="NPQ30" s="10"/>
      <c r="NPR30" s="10"/>
      <c r="NPS30" s="10"/>
      <c r="NPT30" s="10"/>
      <c r="NPU30" s="10"/>
      <c r="NPV30" s="10"/>
      <c r="NPW30" s="10"/>
      <c r="NPX30" s="10"/>
      <c r="NPY30" s="10"/>
      <c r="NPZ30" s="10"/>
      <c r="NQA30" s="10"/>
      <c r="NQB30" s="10"/>
      <c r="NQC30" s="10"/>
      <c r="NQD30" s="10"/>
      <c r="NQE30" s="10"/>
      <c r="NQF30" s="10"/>
      <c r="NQG30" s="10"/>
      <c r="NQH30" s="10"/>
      <c r="NQI30" s="10"/>
      <c r="NQJ30" s="10"/>
      <c r="NQK30" s="10"/>
      <c r="NQL30" s="10"/>
      <c r="NQM30" s="10"/>
      <c r="NQN30" s="10"/>
      <c r="NQO30" s="10"/>
      <c r="NQP30" s="10"/>
      <c r="NQQ30" s="10"/>
      <c r="NQR30" s="10"/>
      <c r="NQS30" s="10"/>
      <c r="NQT30" s="10"/>
      <c r="NQU30" s="10"/>
      <c r="NQV30" s="10"/>
      <c r="NQW30" s="10"/>
      <c r="NQX30" s="10"/>
      <c r="NQY30" s="10"/>
      <c r="NQZ30" s="10"/>
      <c r="NRA30" s="10"/>
      <c r="NRB30" s="10"/>
      <c r="NRC30" s="10"/>
      <c r="NRD30" s="10"/>
      <c r="NRE30" s="10"/>
      <c r="NRF30" s="10"/>
      <c r="NRG30" s="10"/>
      <c r="NRH30" s="10"/>
      <c r="NRI30" s="10"/>
      <c r="NRJ30" s="10"/>
      <c r="NRK30" s="10"/>
      <c r="NRL30" s="10"/>
      <c r="NRM30" s="10"/>
      <c r="NRN30" s="10"/>
      <c r="NRO30" s="10"/>
      <c r="NRP30" s="10"/>
      <c r="NRQ30" s="10"/>
      <c r="NRR30" s="10"/>
      <c r="NRS30" s="10"/>
      <c r="NRT30" s="10"/>
      <c r="NRU30" s="10"/>
      <c r="NRV30" s="10"/>
      <c r="NRW30" s="10"/>
      <c r="NRX30" s="10"/>
      <c r="NRY30" s="10"/>
      <c r="NRZ30" s="10"/>
      <c r="NSA30" s="10"/>
      <c r="NSB30" s="10"/>
      <c r="NSC30" s="10"/>
      <c r="NSD30" s="10"/>
      <c r="NSE30" s="10"/>
      <c r="NSF30" s="10"/>
      <c r="NSG30" s="10"/>
      <c r="NSH30" s="10"/>
      <c r="NSI30" s="10"/>
      <c r="NSJ30" s="10"/>
      <c r="NSK30" s="10"/>
      <c r="NSL30" s="10"/>
      <c r="NSM30" s="10"/>
      <c r="NSN30" s="10"/>
      <c r="NSO30" s="10"/>
      <c r="NSP30" s="10"/>
      <c r="NSQ30" s="10"/>
      <c r="NSR30" s="10"/>
      <c r="NSS30" s="10"/>
      <c r="NST30" s="10"/>
      <c r="NSU30" s="10"/>
      <c r="NSV30" s="10"/>
      <c r="NSW30" s="10"/>
      <c r="NSX30" s="10"/>
      <c r="NSY30" s="10"/>
      <c r="NSZ30" s="10"/>
      <c r="NTA30" s="10"/>
      <c r="NTB30" s="10"/>
      <c r="NTC30" s="10"/>
      <c r="NTD30" s="10"/>
      <c r="NTE30" s="10"/>
      <c r="NTF30" s="10"/>
      <c r="NTG30" s="10"/>
      <c r="NTH30" s="10"/>
      <c r="NTI30" s="10"/>
      <c r="NTJ30" s="10"/>
      <c r="NTK30" s="10"/>
      <c r="NTL30" s="10"/>
      <c r="NTM30" s="10"/>
      <c r="NTN30" s="10"/>
      <c r="NTO30" s="10"/>
      <c r="NTP30" s="10"/>
      <c r="NTQ30" s="10"/>
      <c r="NTR30" s="10"/>
      <c r="NTS30" s="10"/>
      <c r="NTT30" s="10"/>
      <c r="NTU30" s="10"/>
      <c r="NTV30" s="10"/>
      <c r="NTW30" s="10"/>
      <c r="NTX30" s="10"/>
      <c r="NTY30" s="10"/>
      <c r="NTZ30" s="10"/>
      <c r="NUA30" s="10"/>
      <c r="NUB30" s="10"/>
      <c r="NUC30" s="10"/>
      <c r="NUD30" s="10"/>
      <c r="NUE30" s="10"/>
      <c r="NUF30" s="10"/>
      <c r="NUG30" s="10"/>
      <c r="NUH30" s="10"/>
      <c r="NUI30" s="10"/>
      <c r="NUJ30" s="10"/>
      <c r="NUK30" s="10"/>
      <c r="NUL30" s="10"/>
      <c r="NUM30" s="10"/>
      <c r="NUN30" s="10"/>
      <c r="NUO30" s="10"/>
      <c r="NUP30" s="10"/>
      <c r="NUQ30" s="10"/>
      <c r="NUR30" s="10"/>
      <c r="NUS30" s="10"/>
      <c r="NUT30" s="10"/>
      <c r="NUU30" s="10"/>
      <c r="NUV30" s="10"/>
      <c r="NUW30" s="10"/>
      <c r="NUX30" s="10"/>
      <c r="NUY30" s="10"/>
      <c r="NUZ30" s="10"/>
      <c r="NVA30" s="10"/>
      <c r="NVB30" s="10"/>
      <c r="NVC30" s="10"/>
      <c r="NVD30" s="10"/>
      <c r="NVE30" s="10"/>
      <c r="NVF30" s="10"/>
      <c r="NVG30" s="10"/>
      <c r="NVH30" s="10"/>
      <c r="NVI30" s="10"/>
      <c r="NVJ30" s="10"/>
      <c r="NVK30" s="10"/>
      <c r="NVL30" s="10"/>
      <c r="NVM30" s="10"/>
      <c r="NVN30" s="10"/>
      <c r="NVO30" s="10"/>
      <c r="NVP30" s="10"/>
      <c r="NVQ30" s="10"/>
      <c r="NVR30" s="10"/>
      <c r="NVS30" s="10"/>
      <c r="NVT30" s="10"/>
      <c r="NVU30" s="10"/>
      <c r="NVV30" s="10"/>
      <c r="NVW30" s="10"/>
      <c r="NVX30" s="10"/>
      <c r="NVY30" s="10"/>
      <c r="NVZ30" s="10"/>
      <c r="NWA30" s="10"/>
      <c r="NWB30" s="10"/>
      <c r="NWC30" s="10"/>
      <c r="NWD30" s="10"/>
      <c r="NWE30" s="10"/>
      <c r="NWF30" s="10"/>
      <c r="NWG30" s="10"/>
      <c r="NWH30" s="10"/>
      <c r="NWI30" s="10"/>
      <c r="NWJ30" s="10"/>
      <c r="NWK30" s="10"/>
      <c r="NWL30" s="10"/>
      <c r="NWM30" s="10"/>
      <c r="NWN30" s="10"/>
      <c r="NWO30" s="10"/>
      <c r="NWP30" s="10"/>
      <c r="NWQ30" s="10"/>
      <c r="NWR30" s="10"/>
      <c r="NWS30" s="10"/>
      <c r="NWT30" s="10"/>
      <c r="NWU30" s="10"/>
      <c r="NWV30" s="10"/>
      <c r="NWW30" s="10"/>
      <c r="NWX30" s="10"/>
      <c r="NWY30" s="10"/>
      <c r="NWZ30" s="10"/>
      <c r="NXA30" s="10"/>
      <c r="NXB30" s="10"/>
      <c r="NXC30" s="10"/>
      <c r="NXD30" s="10"/>
      <c r="NXE30" s="10"/>
      <c r="NXF30" s="10"/>
      <c r="NXG30" s="10"/>
      <c r="NXH30" s="10"/>
      <c r="NXI30" s="10"/>
      <c r="NXJ30" s="10"/>
      <c r="NXK30" s="10"/>
      <c r="NXL30" s="10"/>
      <c r="NXM30" s="10"/>
      <c r="NXN30" s="10"/>
      <c r="NXO30" s="10"/>
      <c r="NXP30" s="10"/>
      <c r="NXQ30" s="10"/>
      <c r="NXR30" s="10"/>
      <c r="NXS30" s="10"/>
      <c r="NXT30" s="10"/>
      <c r="NXU30" s="10"/>
      <c r="NXV30" s="10"/>
      <c r="NXW30" s="10"/>
      <c r="NXX30" s="10"/>
      <c r="NXY30" s="10"/>
      <c r="NXZ30" s="10"/>
      <c r="NYA30" s="10"/>
      <c r="NYB30" s="10"/>
      <c r="NYC30" s="10"/>
      <c r="NYD30" s="10"/>
      <c r="NYE30" s="10"/>
      <c r="NYF30" s="10"/>
      <c r="NYG30" s="10"/>
      <c r="NYH30" s="10"/>
      <c r="NYI30" s="10"/>
      <c r="NYJ30" s="10"/>
      <c r="NYK30" s="10"/>
      <c r="NYL30" s="10"/>
      <c r="NYM30" s="10"/>
      <c r="NYN30" s="10"/>
      <c r="NYO30" s="10"/>
      <c r="NYP30" s="10"/>
      <c r="NYQ30" s="10"/>
      <c r="NYR30" s="10"/>
      <c r="NYS30" s="10"/>
      <c r="NYT30" s="10"/>
      <c r="NYU30" s="10"/>
      <c r="NYV30" s="10"/>
      <c r="NYW30" s="10"/>
      <c r="NYX30" s="10"/>
      <c r="NYY30" s="10"/>
      <c r="NYZ30" s="10"/>
      <c r="NZA30" s="10"/>
      <c r="NZB30" s="10"/>
      <c r="NZC30" s="10"/>
      <c r="NZD30" s="10"/>
      <c r="NZE30" s="10"/>
      <c r="NZF30" s="10"/>
      <c r="NZG30" s="10"/>
      <c r="NZH30" s="10"/>
      <c r="NZI30" s="10"/>
      <c r="NZJ30" s="10"/>
      <c r="NZK30" s="10"/>
      <c r="NZL30" s="10"/>
      <c r="NZM30" s="10"/>
      <c r="NZN30" s="10"/>
      <c r="NZO30" s="10"/>
      <c r="NZP30" s="10"/>
      <c r="NZQ30" s="10"/>
      <c r="NZR30" s="10"/>
      <c r="NZS30" s="10"/>
      <c r="NZT30" s="10"/>
      <c r="NZU30" s="10"/>
      <c r="NZV30" s="10"/>
      <c r="NZW30" s="10"/>
      <c r="NZX30" s="10"/>
      <c r="NZY30" s="10"/>
      <c r="NZZ30" s="10"/>
      <c r="OAA30" s="10"/>
      <c r="OAB30" s="10"/>
      <c r="OAC30" s="10"/>
      <c r="OAD30" s="10"/>
      <c r="OAE30" s="10"/>
      <c r="OAF30" s="10"/>
      <c r="OAG30" s="10"/>
      <c r="OAH30" s="10"/>
      <c r="OAI30" s="10"/>
      <c r="OAJ30" s="10"/>
      <c r="OAK30" s="10"/>
      <c r="OAL30" s="10"/>
      <c r="OAM30" s="10"/>
      <c r="OAN30" s="10"/>
      <c r="OAO30" s="10"/>
      <c r="OAP30" s="10"/>
      <c r="OAQ30" s="10"/>
      <c r="OAR30" s="10"/>
      <c r="OAS30" s="10"/>
      <c r="OAT30" s="10"/>
      <c r="OAU30" s="10"/>
      <c r="OAV30" s="10"/>
      <c r="OAW30" s="10"/>
      <c r="OAX30" s="10"/>
      <c r="OAY30" s="10"/>
      <c r="OAZ30" s="10"/>
      <c r="OBA30" s="10"/>
      <c r="OBB30" s="10"/>
      <c r="OBC30" s="10"/>
      <c r="OBD30" s="10"/>
      <c r="OBE30" s="10"/>
      <c r="OBF30" s="10"/>
      <c r="OBG30" s="10"/>
      <c r="OBH30" s="10"/>
      <c r="OBI30" s="10"/>
      <c r="OBJ30" s="10"/>
      <c r="OBK30" s="10"/>
      <c r="OBL30" s="10"/>
      <c r="OBM30" s="10"/>
      <c r="OBN30" s="10"/>
      <c r="OBO30" s="10"/>
      <c r="OBP30" s="10"/>
      <c r="OBQ30" s="10"/>
      <c r="OBR30" s="10"/>
      <c r="OBS30" s="10"/>
      <c r="OBT30" s="10"/>
      <c r="OBU30" s="10"/>
      <c r="OBV30" s="10"/>
      <c r="OBW30" s="10"/>
      <c r="OBX30" s="10"/>
      <c r="OBY30" s="10"/>
      <c r="OBZ30" s="10"/>
      <c r="OCA30" s="10"/>
      <c r="OCB30" s="10"/>
      <c r="OCC30" s="10"/>
      <c r="OCD30" s="10"/>
      <c r="OCE30" s="10"/>
      <c r="OCF30" s="10"/>
      <c r="OCG30" s="10"/>
      <c r="OCH30" s="10"/>
      <c r="OCI30" s="10"/>
      <c r="OCJ30" s="10"/>
      <c r="OCK30" s="10"/>
      <c r="OCL30" s="10"/>
      <c r="OCM30" s="10"/>
      <c r="OCN30" s="10"/>
      <c r="OCO30" s="10"/>
      <c r="OCP30" s="10"/>
      <c r="OCQ30" s="10"/>
      <c r="OCR30" s="10"/>
      <c r="OCS30" s="10"/>
      <c r="OCT30" s="10"/>
      <c r="OCU30" s="10"/>
      <c r="OCV30" s="10"/>
      <c r="OCW30" s="10"/>
      <c r="OCX30" s="10"/>
      <c r="OCY30" s="10"/>
      <c r="OCZ30" s="10"/>
      <c r="ODA30" s="10"/>
      <c r="ODB30" s="10"/>
      <c r="ODC30" s="10"/>
      <c r="ODD30" s="10"/>
      <c r="ODE30" s="10"/>
      <c r="ODF30" s="10"/>
      <c r="ODG30" s="10"/>
      <c r="ODH30" s="10"/>
      <c r="ODI30" s="10"/>
      <c r="ODJ30" s="10"/>
      <c r="ODK30" s="10"/>
      <c r="ODL30" s="10"/>
      <c r="ODM30" s="10"/>
      <c r="ODN30" s="10"/>
      <c r="ODO30" s="10"/>
      <c r="ODP30" s="10"/>
      <c r="ODQ30" s="10"/>
      <c r="ODR30" s="10"/>
      <c r="ODS30" s="10"/>
      <c r="ODT30" s="10"/>
      <c r="ODU30" s="10"/>
      <c r="ODV30" s="10"/>
      <c r="ODW30" s="10"/>
      <c r="ODX30" s="10"/>
      <c r="ODY30" s="10"/>
      <c r="ODZ30" s="10"/>
      <c r="OEA30" s="10"/>
      <c r="OEB30" s="10"/>
      <c r="OEC30" s="10"/>
      <c r="OED30" s="10"/>
      <c r="OEE30" s="10"/>
      <c r="OEF30" s="10"/>
      <c r="OEG30" s="10"/>
      <c r="OEH30" s="10"/>
      <c r="OEI30" s="10"/>
      <c r="OEJ30" s="10"/>
      <c r="OEK30" s="10"/>
      <c r="OEL30" s="10"/>
      <c r="OEM30" s="10"/>
      <c r="OEN30" s="10"/>
      <c r="OEO30" s="10"/>
      <c r="OEP30" s="10"/>
      <c r="OEQ30" s="10"/>
      <c r="OER30" s="10"/>
      <c r="OES30" s="10"/>
      <c r="OET30" s="10"/>
      <c r="OEU30" s="10"/>
      <c r="OEV30" s="10"/>
      <c r="OEW30" s="10"/>
      <c r="OEX30" s="10"/>
      <c r="OEY30" s="10"/>
      <c r="OEZ30" s="10"/>
      <c r="OFA30" s="10"/>
      <c r="OFB30" s="10"/>
      <c r="OFC30" s="10"/>
      <c r="OFD30" s="10"/>
      <c r="OFE30" s="10"/>
      <c r="OFF30" s="10"/>
      <c r="OFG30" s="10"/>
      <c r="OFH30" s="10"/>
      <c r="OFI30" s="10"/>
      <c r="OFJ30" s="10"/>
      <c r="OFK30" s="10"/>
      <c r="OFL30" s="10"/>
      <c r="OFM30" s="10"/>
      <c r="OFN30" s="10"/>
      <c r="OFO30" s="10"/>
      <c r="OFP30" s="10"/>
      <c r="OFQ30" s="10"/>
      <c r="OFR30" s="10"/>
      <c r="OFS30" s="10"/>
      <c r="OFT30" s="10"/>
      <c r="OFU30" s="10"/>
      <c r="OFV30" s="10"/>
      <c r="OFW30" s="10"/>
      <c r="OFX30" s="10"/>
      <c r="OFY30" s="10"/>
      <c r="OFZ30" s="10"/>
      <c r="OGA30" s="10"/>
      <c r="OGB30" s="10"/>
      <c r="OGC30" s="10"/>
      <c r="OGD30" s="10"/>
      <c r="OGE30" s="10"/>
      <c r="OGF30" s="10"/>
      <c r="OGG30" s="10"/>
      <c r="OGH30" s="10"/>
      <c r="OGI30" s="10"/>
      <c r="OGJ30" s="10"/>
      <c r="OGK30" s="10"/>
      <c r="OGL30" s="10"/>
      <c r="OGM30" s="10"/>
      <c r="OGN30" s="10"/>
      <c r="OGO30" s="10"/>
      <c r="OGP30" s="10"/>
      <c r="OGQ30" s="10"/>
      <c r="OGR30" s="10"/>
      <c r="OGS30" s="10"/>
      <c r="OGT30" s="10"/>
      <c r="OGU30" s="10"/>
      <c r="OGV30" s="10"/>
      <c r="OGW30" s="10"/>
      <c r="OGX30" s="10"/>
      <c r="OGY30" s="10"/>
      <c r="OGZ30" s="10"/>
      <c r="OHA30" s="10"/>
      <c r="OHB30" s="10"/>
      <c r="OHC30" s="10"/>
      <c r="OHD30" s="10"/>
      <c r="OHE30" s="10"/>
      <c r="OHF30" s="10"/>
      <c r="OHG30" s="10"/>
      <c r="OHH30" s="10"/>
      <c r="OHI30" s="10"/>
      <c r="OHJ30" s="10"/>
      <c r="OHK30" s="10"/>
      <c r="OHL30" s="10"/>
      <c r="OHM30" s="10"/>
      <c r="OHN30" s="10"/>
      <c r="OHO30" s="10"/>
      <c r="OHP30" s="10"/>
      <c r="OHQ30" s="10"/>
      <c r="OHR30" s="10"/>
      <c r="OHS30" s="10"/>
      <c r="OHT30" s="10"/>
      <c r="OHU30" s="10"/>
      <c r="OHV30" s="10"/>
      <c r="OHW30" s="10"/>
      <c r="OHX30" s="10"/>
      <c r="OHY30" s="10"/>
      <c r="OHZ30" s="10"/>
      <c r="OIA30" s="10"/>
      <c r="OIB30" s="10"/>
      <c r="OIC30" s="10"/>
      <c r="OID30" s="10"/>
      <c r="OIE30" s="10"/>
      <c r="OIF30" s="10"/>
      <c r="OIG30" s="10"/>
      <c r="OIH30" s="10"/>
      <c r="OII30" s="10"/>
      <c r="OIJ30" s="10"/>
      <c r="OIK30" s="10"/>
      <c r="OIL30" s="10"/>
      <c r="OIM30" s="10"/>
      <c r="OIN30" s="10"/>
      <c r="OIO30" s="10"/>
      <c r="OIP30" s="10"/>
      <c r="OIQ30" s="10"/>
      <c r="OIR30" s="10"/>
      <c r="OIS30" s="10"/>
      <c r="OIT30" s="10"/>
      <c r="OIU30" s="10"/>
      <c r="OIV30" s="10"/>
      <c r="OIW30" s="10"/>
      <c r="OIX30" s="10"/>
      <c r="OIY30" s="10"/>
      <c r="OIZ30" s="10"/>
      <c r="OJA30" s="10"/>
      <c r="OJB30" s="10"/>
      <c r="OJC30" s="10"/>
      <c r="OJD30" s="10"/>
      <c r="OJE30" s="10"/>
      <c r="OJF30" s="10"/>
      <c r="OJG30" s="10"/>
      <c r="OJH30" s="10"/>
      <c r="OJI30" s="10"/>
      <c r="OJJ30" s="10"/>
      <c r="OJK30" s="10"/>
      <c r="OJL30" s="10"/>
      <c r="OJM30" s="10"/>
      <c r="OJN30" s="10"/>
      <c r="OJO30" s="10"/>
      <c r="OJP30" s="10"/>
      <c r="OJQ30" s="10"/>
      <c r="OJR30" s="10"/>
      <c r="OJS30" s="10"/>
      <c r="OJT30" s="10"/>
      <c r="OJU30" s="10"/>
      <c r="OJV30" s="10"/>
      <c r="OJW30" s="10"/>
      <c r="OJX30" s="10"/>
      <c r="OJY30" s="10"/>
      <c r="OJZ30" s="10"/>
      <c r="OKA30" s="10"/>
      <c r="OKB30" s="10"/>
      <c r="OKC30" s="10"/>
      <c r="OKD30" s="10"/>
      <c r="OKE30" s="10"/>
      <c r="OKF30" s="10"/>
      <c r="OKG30" s="10"/>
      <c r="OKH30" s="10"/>
      <c r="OKI30" s="10"/>
      <c r="OKJ30" s="10"/>
      <c r="OKK30" s="10"/>
      <c r="OKL30" s="10"/>
      <c r="OKM30" s="10"/>
      <c r="OKN30" s="10"/>
      <c r="OKO30" s="10"/>
      <c r="OKP30" s="10"/>
      <c r="OKQ30" s="10"/>
      <c r="OKR30" s="10"/>
      <c r="OKS30" s="10"/>
      <c r="OKT30" s="10"/>
      <c r="OKU30" s="10"/>
      <c r="OKV30" s="10"/>
      <c r="OKW30" s="10"/>
      <c r="OKX30" s="10"/>
      <c r="OKY30" s="10"/>
      <c r="OKZ30" s="10"/>
      <c r="OLA30" s="10"/>
      <c r="OLB30" s="10"/>
      <c r="OLC30" s="10"/>
      <c r="OLD30" s="10"/>
      <c r="OLE30" s="10"/>
      <c r="OLF30" s="10"/>
      <c r="OLG30" s="10"/>
      <c r="OLH30" s="10"/>
      <c r="OLI30" s="10"/>
      <c r="OLJ30" s="10"/>
      <c r="OLK30" s="10"/>
      <c r="OLL30" s="10"/>
      <c r="OLM30" s="10"/>
      <c r="OLN30" s="10"/>
      <c r="OLO30" s="10"/>
      <c r="OLP30" s="10"/>
      <c r="OLQ30" s="10"/>
      <c r="OLR30" s="10"/>
      <c r="OLS30" s="10"/>
      <c r="OLT30" s="10"/>
      <c r="OLU30" s="10"/>
      <c r="OLV30" s="10"/>
      <c r="OLW30" s="10"/>
      <c r="OLX30" s="10"/>
      <c r="OLY30" s="10"/>
      <c r="OLZ30" s="10"/>
      <c r="OMA30" s="10"/>
      <c r="OMB30" s="10"/>
      <c r="OMC30" s="10"/>
      <c r="OMD30" s="10"/>
      <c r="OME30" s="10"/>
      <c r="OMF30" s="10"/>
      <c r="OMG30" s="10"/>
      <c r="OMH30" s="10"/>
      <c r="OMI30" s="10"/>
      <c r="OMJ30" s="10"/>
      <c r="OMK30" s="10"/>
      <c r="OML30" s="10"/>
      <c r="OMM30" s="10"/>
      <c r="OMN30" s="10"/>
      <c r="OMO30" s="10"/>
      <c r="OMP30" s="10"/>
      <c r="OMQ30" s="10"/>
      <c r="OMR30" s="10"/>
      <c r="OMS30" s="10"/>
      <c r="OMT30" s="10"/>
      <c r="OMU30" s="10"/>
      <c r="OMV30" s="10"/>
      <c r="OMW30" s="10"/>
      <c r="OMX30" s="10"/>
      <c r="OMY30" s="10"/>
      <c r="OMZ30" s="10"/>
      <c r="ONA30" s="10"/>
      <c r="ONB30" s="10"/>
      <c r="ONC30" s="10"/>
      <c r="OND30" s="10"/>
      <c r="ONE30" s="10"/>
      <c r="ONF30" s="10"/>
      <c r="ONG30" s="10"/>
      <c r="ONH30" s="10"/>
      <c r="ONI30" s="10"/>
      <c r="ONJ30" s="10"/>
      <c r="ONK30" s="10"/>
      <c r="ONL30" s="10"/>
      <c r="ONM30" s="10"/>
      <c r="ONN30" s="10"/>
      <c r="ONO30" s="10"/>
      <c r="ONP30" s="10"/>
      <c r="ONQ30" s="10"/>
      <c r="ONR30" s="10"/>
      <c r="ONS30" s="10"/>
      <c r="ONT30" s="10"/>
      <c r="ONU30" s="10"/>
      <c r="ONV30" s="10"/>
      <c r="ONW30" s="10"/>
      <c r="ONX30" s="10"/>
      <c r="ONY30" s="10"/>
      <c r="ONZ30" s="10"/>
      <c r="OOA30" s="10"/>
      <c r="OOB30" s="10"/>
      <c r="OOC30" s="10"/>
      <c r="OOD30" s="10"/>
      <c r="OOE30" s="10"/>
      <c r="OOF30" s="10"/>
      <c r="OOG30" s="10"/>
      <c r="OOH30" s="10"/>
      <c r="OOI30" s="10"/>
      <c r="OOJ30" s="10"/>
      <c r="OOK30" s="10"/>
      <c r="OOL30" s="10"/>
      <c r="OOM30" s="10"/>
      <c r="OON30" s="10"/>
      <c r="OOO30" s="10"/>
      <c r="OOP30" s="10"/>
      <c r="OOQ30" s="10"/>
      <c r="OOR30" s="10"/>
      <c r="OOS30" s="10"/>
      <c r="OOT30" s="10"/>
      <c r="OOU30" s="10"/>
      <c r="OOV30" s="10"/>
      <c r="OOW30" s="10"/>
      <c r="OOX30" s="10"/>
      <c r="OOY30" s="10"/>
      <c r="OOZ30" s="10"/>
      <c r="OPA30" s="10"/>
      <c r="OPB30" s="10"/>
      <c r="OPC30" s="10"/>
      <c r="OPD30" s="10"/>
      <c r="OPE30" s="10"/>
      <c r="OPF30" s="10"/>
      <c r="OPG30" s="10"/>
      <c r="OPH30" s="10"/>
      <c r="OPI30" s="10"/>
      <c r="OPJ30" s="10"/>
      <c r="OPK30" s="10"/>
      <c r="OPL30" s="10"/>
      <c r="OPM30" s="10"/>
      <c r="OPN30" s="10"/>
      <c r="OPO30" s="10"/>
      <c r="OPP30" s="10"/>
      <c r="OPQ30" s="10"/>
      <c r="OPR30" s="10"/>
      <c r="OPS30" s="10"/>
      <c r="OPT30" s="10"/>
      <c r="OPU30" s="10"/>
      <c r="OPV30" s="10"/>
      <c r="OPW30" s="10"/>
      <c r="OPX30" s="10"/>
      <c r="OPY30" s="10"/>
      <c r="OPZ30" s="10"/>
      <c r="OQA30" s="10"/>
      <c r="OQB30" s="10"/>
      <c r="OQC30" s="10"/>
      <c r="OQD30" s="10"/>
      <c r="OQE30" s="10"/>
      <c r="OQF30" s="10"/>
      <c r="OQG30" s="10"/>
      <c r="OQH30" s="10"/>
      <c r="OQI30" s="10"/>
      <c r="OQJ30" s="10"/>
      <c r="OQK30" s="10"/>
      <c r="OQL30" s="10"/>
      <c r="OQM30" s="10"/>
      <c r="OQN30" s="10"/>
      <c r="OQO30" s="10"/>
      <c r="OQP30" s="10"/>
      <c r="OQQ30" s="10"/>
      <c r="OQR30" s="10"/>
      <c r="OQS30" s="10"/>
      <c r="OQT30" s="10"/>
      <c r="OQU30" s="10"/>
      <c r="OQV30" s="10"/>
      <c r="OQW30" s="10"/>
      <c r="OQX30" s="10"/>
      <c r="OQY30" s="10"/>
      <c r="OQZ30" s="10"/>
      <c r="ORA30" s="10"/>
      <c r="ORB30" s="10"/>
      <c r="ORC30" s="10"/>
      <c r="ORD30" s="10"/>
      <c r="ORE30" s="10"/>
      <c r="ORF30" s="10"/>
      <c r="ORG30" s="10"/>
      <c r="ORH30" s="10"/>
      <c r="ORI30" s="10"/>
      <c r="ORJ30" s="10"/>
      <c r="ORK30" s="10"/>
      <c r="ORL30" s="10"/>
      <c r="ORM30" s="10"/>
      <c r="ORN30" s="10"/>
      <c r="ORO30" s="10"/>
      <c r="ORP30" s="10"/>
      <c r="ORQ30" s="10"/>
      <c r="ORR30" s="10"/>
      <c r="ORS30" s="10"/>
      <c r="ORT30" s="10"/>
      <c r="ORU30" s="10"/>
      <c r="ORV30" s="10"/>
      <c r="ORW30" s="10"/>
      <c r="ORX30" s="10"/>
      <c r="ORY30" s="10"/>
      <c r="ORZ30" s="10"/>
      <c r="OSA30" s="10"/>
      <c r="OSB30" s="10"/>
      <c r="OSC30" s="10"/>
      <c r="OSD30" s="10"/>
      <c r="OSE30" s="10"/>
      <c r="OSF30" s="10"/>
      <c r="OSG30" s="10"/>
      <c r="OSH30" s="10"/>
      <c r="OSI30" s="10"/>
      <c r="OSJ30" s="10"/>
      <c r="OSK30" s="10"/>
      <c r="OSL30" s="10"/>
      <c r="OSM30" s="10"/>
      <c r="OSN30" s="10"/>
      <c r="OSO30" s="10"/>
      <c r="OSP30" s="10"/>
      <c r="OSQ30" s="10"/>
      <c r="OSR30" s="10"/>
      <c r="OSS30" s="10"/>
      <c r="OST30" s="10"/>
      <c r="OSU30" s="10"/>
      <c r="OSV30" s="10"/>
      <c r="OSW30" s="10"/>
      <c r="OSX30" s="10"/>
      <c r="OSY30" s="10"/>
      <c r="OSZ30" s="10"/>
      <c r="OTA30" s="10"/>
      <c r="OTB30" s="10"/>
      <c r="OTC30" s="10"/>
      <c r="OTD30" s="10"/>
      <c r="OTE30" s="10"/>
      <c r="OTF30" s="10"/>
      <c r="OTG30" s="10"/>
      <c r="OTH30" s="10"/>
      <c r="OTI30" s="10"/>
      <c r="OTJ30" s="10"/>
      <c r="OTK30" s="10"/>
      <c r="OTL30" s="10"/>
      <c r="OTM30" s="10"/>
      <c r="OTN30" s="10"/>
      <c r="OTO30" s="10"/>
      <c r="OTP30" s="10"/>
      <c r="OTQ30" s="10"/>
      <c r="OTR30" s="10"/>
      <c r="OTS30" s="10"/>
      <c r="OTT30" s="10"/>
      <c r="OTU30" s="10"/>
      <c r="OTV30" s="10"/>
      <c r="OTW30" s="10"/>
      <c r="OTX30" s="10"/>
      <c r="OTY30" s="10"/>
      <c r="OTZ30" s="10"/>
      <c r="OUA30" s="10"/>
      <c r="OUB30" s="10"/>
      <c r="OUC30" s="10"/>
      <c r="OUD30" s="10"/>
      <c r="OUE30" s="10"/>
      <c r="OUF30" s="10"/>
      <c r="OUG30" s="10"/>
      <c r="OUH30" s="10"/>
      <c r="OUI30" s="10"/>
      <c r="OUJ30" s="10"/>
      <c r="OUK30" s="10"/>
      <c r="OUL30" s="10"/>
      <c r="OUM30" s="10"/>
      <c r="OUN30" s="10"/>
      <c r="OUO30" s="10"/>
      <c r="OUP30" s="10"/>
      <c r="OUQ30" s="10"/>
      <c r="OUR30" s="10"/>
      <c r="OUS30" s="10"/>
      <c r="OUT30" s="10"/>
      <c r="OUU30" s="10"/>
      <c r="OUV30" s="10"/>
      <c r="OUW30" s="10"/>
      <c r="OUX30" s="10"/>
      <c r="OUY30" s="10"/>
      <c r="OUZ30" s="10"/>
      <c r="OVA30" s="10"/>
      <c r="OVB30" s="10"/>
      <c r="OVC30" s="10"/>
      <c r="OVD30" s="10"/>
      <c r="OVE30" s="10"/>
      <c r="OVF30" s="10"/>
      <c r="OVG30" s="10"/>
      <c r="OVH30" s="10"/>
      <c r="OVI30" s="10"/>
      <c r="OVJ30" s="10"/>
      <c r="OVK30" s="10"/>
      <c r="OVL30" s="10"/>
      <c r="OVM30" s="10"/>
      <c r="OVN30" s="10"/>
      <c r="OVO30" s="10"/>
      <c r="OVP30" s="10"/>
      <c r="OVQ30" s="10"/>
      <c r="OVR30" s="10"/>
      <c r="OVS30" s="10"/>
      <c r="OVT30" s="10"/>
      <c r="OVU30" s="10"/>
      <c r="OVV30" s="10"/>
      <c r="OVW30" s="10"/>
      <c r="OVX30" s="10"/>
      <c r="OVY30" s="10"/>
      <c r="OVZ30" s="10"/>
      <c r="OWA30" s="10"/>
      <c r="OWB30" s="10"/>
      <c r="OWC30" s="10"/>
      <c r="OWD30" s="10"/>
      <c r="OWE30" s="10"/>
      <c r="OWF30" s="10"/>
      <c r="OWG30" s="10"/>
      <c r="OWH30" s="10"/>
      <c r="OWI30" s="10"/>
      <c r="OWJ30" s="10"/>
      <c r="OWK30" s="10"/>
      <c r="OWL30" s="10"/>
      <c r="OWM30" s="10"/>
      <c r="OWN30" s="10"/>
      <c r="OWO30" s="10"/>
      <c r="OWP30" s="10"/>
      <c r="OWQ30" s="10"/>
      <c r="OWR30" s="10"/>
      <c r="OWS30" s="10"/>
      <c r="OWT30" s="10"/>
      <c r="OWU30" s="10"/>
      <c r="OWV30" s="10"/>
      <c r="OWW30" s="10"/>
      <c r="OWX30" s="10"/>
      <c r="OWY30" s="10"/>
      <c r="OWZ30" s="10"/>
      <c r="OXA30" s="10"/>
      <c r="OXB30" s="10"/>
      <c r="OXC30" s="10"/>
      <c r="OXD30" s="10"/>
      <c r="OXE30" s="10"/>
      <c r="OXF30" s="10"/>
      <c r="OXG30" s="10"/>
      <c r="OXH30" s="10"/>
      <c r="OXI30" s="10"/>
      <c r="OXJ30" s="10"/>
      <c r="OXK30" s="10"/>
      <c r="OXL30" s="10"/>
      <c r="OXM30" s="10"/>
      <c r="OXN30" s="10"/>
      <c r="OXO30" s="10"/>
      <c r="OXP30" s="10"/>
      <c r="OXQ30" s="10"/>
      <c r="OXR30" s="10"/>
      <c r="OXS30" s="10"/>
      <c r="OXT30" s="10"/>
      <c r="OXU30" s="10"/>
      <c r="OXV30" s="10"/>
      <c r="OXW30" s="10"/>
      <c r="OXX30" s="10"/>
      <c r="OXY30" s="10"/>
      <c r="OXZ30" s="10"/>
      <c r="OYA30" s="10"/>
      <c r="OYB30" s="10"/>
      <c r="OYC30" s="10"/>
      <c r="OYD30" s="10"/>
      <c r="OYE30" s="10"/>
      <c r="OYF30" s="10"/>
      <c r="OYG30" s="10"/>
      <c r="OYH30" s="10"/>
      <c r="OYI30" s="10"/>
      <c r="OYJ30" s="10"/>
      <c r="OYK30" s="10"/>
      <c r="OYL30" s="10"/>
      <c r="OYM30" s="10"/>
      <c r="OYN30" s="10"/>
      <c r="OYO30" s="10"/>
      <c r="OYP30" s="10"/>
      <c r="OYQ30" s="10"/>
      <c r="OYR30" s="10"/>
      <c r="OYS30" s="10"/>
      <c r="OYT30" s="10"/>
      <c r="OYU30" s="10"/>
      <c r="OYV30" s="10"/>
      <c r="OYW30" s="10"/>
      <c r="OYX30" s="10"/>
      <c r="OYY30" s="10"/>
      <c r="OYZ30" s="10"/>
      <c r="OZA30" s="10"/>
      <c r="OZB30" s="10"/>
      <c r="OZC30" s="10"/>
      <c r="OZD30" s="10"/>
      <c r="OZE30" s="10"/>
      <c r="OZF30" s="10"/>
      <c r="OZG30" s="10"/>
      <c r="OZH30" s="10"/>
      <c r="OZI30" s="10"/>
      <c r="OZJ30" s="10"/>
      <c r="OZK30" s="10"/>
      <c r="OZL30" s="10"/>
      <c r="OZM30" s="10"/>
      <c r="OZN30" s="10"/>
      <c r="OZO30" s="10"/>
      <c r="OZP30" s="10"/>
      <c r="OZQ30" s="10"/>
      <c r="OZR30" s="10"/>
      <c r="OZS30" s="10"/>
      <c r="OZT30" s="10"/>
      <c r="OZU30" s="10"/>
      <c r="OZV30" s="10"/>
      <c r="OZW30" s="10"/>
      <c r="OZX30" s="10"/>
      <c r="OZY30" s="10"/>
      <c r="OZZ30" s="10"/>
      <c r="PAA30" s="10"/>
      <c r="PAB30" s="10"/>
      <c r="PAC30" s="10"/>
      <c r="PAD30" s="10"/>
      <c r="PAE30" s="10"/>
      <c r="PAF30" s="10"/>
      <c r="PAG30" s="10"/>
      <c r="PAH30" s="10"/>
      <c r="PAI30" s="10"/>
      <c r="PAJ30" s="10"/>
      <c r="PAK30" s="10"/>
      <c r="PAL30" s="10"/>
      <c r="PAM30" s="10"/>
      <c r="PAN30" s="10"/>
      <c r="PAO30" s="10"/>
      <c r="PAP30" s="10"/>
      <c r="PAQ30" s="10"/>
      <c r="PAR30" s="10"/>
      <c r="PAS30" s="10"/>
      <c r="PAT30" s="10"/>
      <c r="PAU30" s="10"/>
      <c r="PAV30" s="10"/>
      <c r="PAW30" s="10"/>
      <c r="PAX30" s="10"/>
      <c r="PAY30" s="10"/>
      <c r="PAZ30" s="10"/>
      <c r="PBA30" s="10"/>
      <c r="PBB30" s="10"/>
      <c r="PBC30" s="10"/>
      <c r="PBD30" s="10"/>
      <c r="PBE30" s="10"/>
      <c r="PBF30" s="10"/>
      <c r="PBG30" s="10"/>
      <c r="PBH30" s="10"/>
      <c r="PBI30" s="10"/>
      <c r="PBJ30" s="10"/>
      <c r="PBK30" s="10"/>
      <c r="PBL30" s="10"/>
      <c r="PBM30" s="10"/>
      <c r="PBN30" s="10"/>
      <c r="PBO30" s="10"/>
      <c r="PBP30" s="10"/>
      <c r="PBQ30" s="10"/>
      <c r="PBR30" s="10"/>
      <c r="PBS30" s="10"/>
      <c r="PBT30" s="10"/>
      <c r="PBU30" s="10"/>
      <c r="PBV30" s="10"/>
      <c r="PBW30" s="10"/>
      <c r="PBX30" s="10"/>
      <c r="PBY30" s="10"/>
      <c r="PBZ30" s="10"/>
      <c r="PCA30" s="10"/>
      <c r="PCB30" s="10"/>
      <c r="PCC30" s="10"/>
      <c r="PCD30" s="10"/>
      <c r="PCE30" s="10"/>
      <c r="PCF30" s="10"/>
      <c r="PCG30" s="10"/>
      <c r="PCH30" s="10"/>
      <c r="PCI30" s="10"/>
      <c r="PCJ30" s="10"/>
      <c r="PCK30" s="10"/>
      <c r="PCL30" s="10"/>
      <c r="PCM30" s="10"/>
      <c r="PCN30" s="10"/>
      <c r="PCO30" s="10"/>
      <c r="PCP30" s="10"/>
      <c r="PCQ30" s="10"/>
      <c r="PCR30" s="10"/>
      <c r="PCS30" s="10"/>
      <c r="PCT30" s="10"/>
      <c r="PCU30" s="10"/>
      <c r="PCV30" s="10"/>
      <c r="PCW30" s="10"/>
      <c r="PCX30" s="10"/>
      <c r="PCY30" s="10"/>
      <c r="PCZ30" s="10"/>
      <c r="PDA30" s="10"/>
      <c r="PDB30" s="10"/>
      <c r="PDC30" s="10"/>
      <c r="PDD30" s="10"/>
      <c r="PDE30" s="10"/>
      <c r="PDF30" s="10"/>
      <c r="PDG30" s="10"/>
      <c r="PDH30" s="10"/>
      <c r="PDI30" s="10"/>
      <c r="PDJ30" s="10"/>
      <c r="PDK30" s="10"/>
      <c r="PDL30" s="10"/>
      <c r="PDM30" s="10"/>
      <c r="PDN30" s="10"/>
      <c r="PDO30" s="10"/>
      <c r="PDP30" s="10"/>
      <c r="PDQ30" s="10"/>
      <c r="PDR30" s="10"/>
      <c r="PDS30" s="10"/>
      <c r="PDT30" s="10"/>
      <c r="PDU30" s="10"/>
      <c r="PDV30" s="10"/>
      <c r="PDW30" s="10"/>
      <c r="PDX30" s="10"/>
      <c r="PDY30" s="10"/>
      <c r="PDZ30" s="10"/>
      <c r="PEA30" s="10"/>
      <c r="PEB30" s="10"/>
      <c r="PEC30" s="10"/>
      <c r="PED30" s="10"/>
      <c r="PEE30" s="10"/>
      <c r="PEF30" s="10"/>
      <c r="PEG30" s="10"/>
      <c r="PEH30" s="10"/>
      <c r="PEI30" s="10"/>
      <c r="PEJ30" s="10"/>
      <c r="PEK30" s="10"/>
      <c r="PEL30" s="10"/>
      <c r="PEM30" s="10"/>
      <c r="PEN30" s="10"/>
      <c r="PEO30" s="10"/>
      <c r="PEP30" s="10"/>
      <c r="PEQ30" s="10"/>
      <c r="PER30" s="10"/>
      <c r="PES30" s="10"/>
      <c r="PET30" s="10"/>
      <c r="PEU30" s="10"/>
      <c r="PEV30" s="10"/>
      <c r="PEW30" s="10"/>
      <c r="PEX30" s="10"/>
      <c r="PEY30" s="10"/>
      <c r="PEZ30" s="10"/>
      <c r="PFA30" s="10"/>
      <c r="PFB30" s="10"/>
      <c r="PFC30" s="10"/>
      <c r="PFD30" s="10"/>
      <c r="PFE30" s="10"/>
      <c r="PFF30" s="10"/>
      <c r="PFG30" s="10"/>
      <c r="PFH30" s="10"/>
      <c r="PFI30" s="10"/>
      <c r="PFJ30" s="10"/>
      <c r="PFK30" s="10"/>
      <c r="PFL30" s="10"/>
      <c r="PFM30" s="10"/>
      <c r="PFN30" s="10"/>
      <c r="PFO30" s="10"/>
      <c r="PFP30" s="10"/>
      <c r="PFQ30" s="10"/>
      <c r="PFR30" s="10"/>
      <c r="PFS30" s="10"/>
      <c r="PFT30" s="10"/>
      <c r="PFU30" s="10"/>
      <c r="PFV30" s="10"/>
      <c r="PFW30" s="10"/>
      <c r="PFX30" s="10"/>
      <c r="PFY30" s="10"/>
      <c r="PFZ30" s="10"/>
      <c r="PGA30" s="10"/>
      <c r="PGB30" s="10"/>
      <c r="PGC30" s="10"/>
      <c r="PGD30" s="10"/>
      <c r="PGE30" s="10"/>
      <c r="PGF30" s="10"/>
      <c r="PGG30" s="10"/>
      <c r="PGH30" s="10"/>
      <c r="PGI30" s="10"/>
      <c r="PGJ30" s="10"/>
      <c r="PGK30" s="10"/>
      <c r="PGL30" s="10"/>
      <c r="PGM30" s="10"/>
      <c r="PGN30" s="10"/>
      <c r="PGO30" s="10"/>
      <c r="PGP30" s="10"/>
      <c r="PGQ30" s="10"/>
      <c r="PGR30" s="10"/>
      <c r="PGS30" s="10"/>
      <c r="PGT30" s="10"/>
      <c r="PGU30" s="10"/>
      <c r="PGV30" s="10"/>
      <c r="PGW30" s="10"/>
      <c r="PGX30" s="10"/>
      <c r="PGY30" s="10"/>
      <c r="PGZ30" s="10"/>
      <c r="PHA30" s="10"/>
      <c r="PHB30" s="10"/>
      <c r="PHC30" s="10"/>
      <c r="PHD30" s="10"/>
      <c r="PHE30" s="10"/>
      <c r="PHF30" s="10"/>
      <c r="PHG30" s="10"/>
      <c r="PHH30" s="10"/>
      <c r="PHI30" s="10"/>
      <c r="PHJ30" s="10"/>
      <c r="PHK30" s="10"/>
      <c r="PHL30" s="10"/>
      <c r="PHM30" s="10"/>
      <c r="PHN30" s="10"/>
      <c r="PHO30" s="10"/>
      <c r="PHP30" s="10"/>
      <c r="PHQ30" s="10"/>
      <c r="PHR30" s="10"/>
      <c r="PHS30" s="10"/>
      <c r="PHT30" s="10"/>
      <c r="PHU30" s="10"/>
      <c r="PHV30" s="10"/>
      <c r="PHW30" s="10"/>
      <c r="PHX30" s="10"/>
      <c r="PHY30" s="10"/>
      <c r="PHZ30" s="10"/>
      <c r="PIA30" s="10"/>
      <c r="PIB30" s="10"/>
      <c r="PIC30" s="10"/>
      <c r="PID30" s="10"/>
      <c r="PIE30" s="10"/>
      <c r="PIF30" s="10"/>
      <c r="PIG30" s="10"/>
      <c r="PIH30" s="10"/>
      <c r="PII30" s="10"/>
      <c r="PIJ30" s="10"/>
      <c r="PIK30" s="10"/>
      <c r="PIL30" s="10"/>
      <c r="PIM30" s="10"/>
      <c r="PIN30" s="10"/>
      <c r="PIO30" s="10"/>
      <c r="PIP30" s="10"/>
      <c r="PIQ30" s="10"/>
      <c r="PIR30" s="10"/>
      <c r="PIS30" s="10"/>
      <c r="PIT30" s="10"/>
      <c r="PIU30" s="10"/>
      <c r="PIV30" s="10"/>
      <c r="PIW30" s="10"/>
      <c r="PIX30" s="10"/>
      <c r="PIY30" s="10"/>
      <c r="PIZ30" s="10"/>
      <c r="PJA30" s="10"/>
      <c r="PJB30" s="10"/>
      <c r="PJC30" s="10"/>
      <c r="PJD30" s="10"/>
      <c r="PJE30" s="10"/>
      <c r="PJF30" s="10"/>
      <c r="PJG30" s="10"/>
      <c r="PJH30" s="10"/>
      <c r="PJI30" s="10"/>
      <c r="PJJ30" s="10"/>
      <c r="PJK30" s="10"/>
      <c r="PJL30" s="10"/>
      <c r="PJM30" s="10"/>
      <c r="PJN30" s="10"/>
      <c r="PJO30" s="10"/>
      <c r="PJP30" s="10"/>
      <c r="PJQ30" s="10"/>
      <c r="PJR30" s="10"/>
      <c r="PJS30" s="10"/>
      <c r="PJT30" s="10"/>
      <c r="PJU30" s="10"/>
      <c r="PJV30" s="10"/>
      <c r="PJW30" s="10"/>
      <c r="PJX30" s="10"/>
      <c r="PJY30" s="10"/>
      <c r="PJZ30" s="10"/>
      <c r="PKA30" s="10"/>
      <c r="PKB30" s="10"/>
      <c r="PKC30" s="10"/>
      <c r="PKD30" s="10"/>
      <c r="PKE30" s="10"/>
      <c r="PKF30" s="10"/>
      <c r="PKG30" s="10"/>
      <c r="PKH30" s="10"/>
      <c r="PKI30" s="10"/>
      <c r="PKJ30" s="10"/>
      <c r="PKK30" s="10"/>
      <c r="PKL30" s="10"/>
      <c r="PKM30" s="10"/>
      <c r="PKN30" s="10"/>
      <c r="PKO30" s="10"/>
      <c r="PKP30" s="10"/>
      <c r="PKQ30" s="10"/>
      <c r="PKR30" s="10"/>
      <c r="PKS30" s="10"/>
      <c r="PKT30" s="10"/>
      <c r="PKU30" s="10"/>
      <c r="PKV30" s="10"/>
      <c r="PKW30" s="10"/>
      <c r="PKX30" s="10"/>
      <c r="PKY30" s="10"/>
      <c r="PKZ30" s="10"/>
      <c r="PLA30" s="10"/>
      <c r="PLB30" s="10"/>
      <c r="PLC30" s="10"/>
      <c r="PLD30" s="10"/>
      <c r="PLE30" s="10"/>
      <c r="PLF30" s="10"/>
      <c r="PLG30" s="10"/>
      <c r="PLH30" s="10"/>
      <c r="PLI30" s="10"/>
      <c r="PLJ30" s="10"/>
      <c r="PLK30" s="10"/>
      <c r="PLL30" s="10"/>
      <c r="PLM30" s="10"/>
      <c r="PLN30" s="10"/>
      <c r="PLO30" s="10"/>
      <c r="PLP30" s="10"/>
      <c r="PLQ30" s="10"/>
      <c r="PLR30" s="10"/>
      <c r="PLS30" s="10"/>
      <c r="PLT30" s="10"/>
      <c r="PLU30" s="10"/>
      <c r="PLV30" s="10"/>
      <c r="PLW30" s="10"/>
      <c r="PLX30" s="10"/>
      <c r="PLY30" s="10"/>
      <c r="PLZ30" s="10"/>
      <c r="PMA30" s="10"/>
      <c r="PMB30" s="10"/>
      <c r="PMC30" s="10"/>
      <c r="PMD30" s="10"/>
      <c r="PME30" s="10"/>
      <c r="PMF30" s="10"/>
      <c r="PMG30" s="10"/>
      <c r="PMH30" s="10"/>
      <c r="PMI30" s="10"/>
      <c r="PMJ30" s="10"/>
      <c r="PMK30" s="10"/>
      <c r="PML30" s="10"/>
      <c r="PMM30" s="10"/>
      <c r="PMN30" s="10"/>
      <c r="PMO30" s="10"/>
      <c r="PMP30" s="10"/>
      <c r="PMQ30" s="10"/>
      <c r="PMR30" s="10"/>
      <c r="PMS30" s="10"/>
      <c r="PMT30" s="10"/>
      <c r="PMU30" s="10"/>
      <c r="PMV30" s="10"/>
      <c r="PMW30" s="10"/>
      <c r="PMX30" s="10"/>
      <c r="PMY30" s="10"/>
      <c r="PMZ30" s="10"/>
      <c r="PNA30" s="10"/>
      <c r="PNB30" s="10"/>
      <c r="PNC30" s="10"/>
      <c r="PND30" s="10"/>
      <c r="PNE30" s="10"/>
      <c r="PNF30" s="10"/>
      <c r="PNG30" s="10"/>
      <c r="PNH30" s="10"/>
      <c r="PNI30" s="10"/>
      <c r="PNJ30" s="10"/>
      <c r="PNK30" s="10"/>
      <c r="PNL30" s="10"/>
      <c r="PNM30" s="10"/>
      <c r="PNN30" s="10"/>
      <c r="PNO30" s="10"/>
      <c r="PNP30" s="10"/>
      <c r="PNQ30" s="10"/>
      <c r="PNR30" s="10"/>
      <c r="PNS30" s="10"/>
      <c r="PNT30" s="10"/>
      <c r="PNU30" s="10"/>
      <c r="PNV30" s="10"/>
      <c r="PNW30" s="10"/>
      <c r="PNX30" s="10"/>
      <c r="PNY30" s="10"/>
      <c r="PNZ30" s="10"/>
      <c r="POA30" s="10"/>
      <c r="POB30" s="10"/>
      <c r="POC30" s="10"/>
      <c r="POD30" s="10"/>
      <c r="POE30" s="10"/>
      <c r="POF30" s="10"/>
      <c r="POG30" s="10"/>
      <c r="POH30" s="10"/>
      <c r="POI30" s="10"/>
      <c r="POJ30" s="10"/>
      <c r="POK30" s="10"/>
      <c r="POL30" s="10"/>
      <c r="POM30" s="10"/>
      <c r="PON30" s="10"/>
      <c r="POO30" s="10"/>
      <c r="POP30" s="10"/>
      <c r="POQ30" s="10"/>
      <c r="POR30" s="10"/>
      <c r="POS30" s="10"/>
      <c r="POT30" s="10"/>
      <c r="POU30" s="10"/>
      <c r="POV30" s="10"/>
      <c r="POW30" s="10"/>
      <c r="POX30" s="10"/>
      <c r="POY30" s="10"/>
      <c r="POZ30" s="10"/>
      <c r="PPA30" s="10"/>
      <c r="PPB30" s="10"/>
      <c r="PPC30" s="10"/>
      <c r="PPD30" s="10"/>
      <c r="PPE30" s="10"/>
      <c r="PPF30" s="10"/>
      <c r="PPG30" s="10"/>
      <c r="PPH30" s="10"/>
      <c r="PPI30" s="10"/>
      <c r="PPJ30" s="10"/>
      <c r="PPK30" s="10"/>
      <c r="PPL30" s="10"/>
      <c r="PPM30" s="10"/>
      <c r="PPN30" s="10"/>
      <c r="PPO30" s="10"/>
      <c r="PPP30" s="10"/>
      <c r="PPQ30" s="10"/>
      <c r="PPR30" s="10"/>
      <c r="PPS30" s="10"/>
      <c r="PPT30" s="10"/>
      <c r="PPU30" s="10"/>
      <c r="PPV30" s="10"/>
      <c r="PPW30" s="10"/>
      <c r="PPX30" s="10"/>
      <c r="PPY30" s="10"/>
      <c r="PPZ30" s="10"/>
      <c r="PQA30" s="10"/>
      <c r="PQB30" s="10"/>
      <c r="PQC30" s="10"/>
      <c r="PQD30" s="10"/>
      <c r="PQE30" s="10"/>
      <c r="PQF30" s="10"/>
      <c r="PQG30" s="10"/>
      <c r="PQH30" s="10"/>
      <c r="PQI30" s="10"/>
      <c r="PQJ30" s="10"/>
      <c r="PQK30" s="10"/>
      <c r="PQL30" s="10"/>
      <c r="PQM30" s="10"/>
      <c r="PQN30" s="10"/>
      <c r="PQO30" s="10"/>
      <c r="PQP30" s="10"/>
      <c r="PQQ30" s="10"/>
      <c r="PQR30" s="10"/>
      <c r="PQS30" s="10"/>
      <c r="PQT30" s="10"/>
      <c r="PQU30" s="10"/>
      <c r="PQV30" s="10"/>
      <c r="PQW30" s="10"/>
      <c r="PQX30" s="10"/>
      <c r="PQY30" s="10"/>
      <c r="PQZ30" s="10"/>
      <c r="PRA30" s="10"/>
      <c r="PRB30" s="10"/>
      <c r="PRC30" s="10"/>
      <c r="PRD30" s="10"/>
      <c r="PRE30" s="10"/>
      <c r="PRF30" s="10"/>
      <c r="PRG30" s="10"/>
      <c r="PRH30" s="10"/>
      <c r="PRI30" s="10"/>
      <c r="PRJ30" s="10"/>
      <c r="PRK30" s="10"/>
      <c r="PRL30" s="10"/>
      <c r="PRM30" s="10"/>
      <c r="PRN30" s="10"/>
      <c r="PRO30" s="10"/>
      <c r="PRP30" s="10"/>
      <c r="PRQ30" s="10"/>
      <c r="PRR30" s="10"/>
      <c r="PRS30" s="10"/>
      <c r="PRT30" s="10"/>
      <c r="PRU30" s="10"/>
      <c r="PRV30" s="10"/>
      <c r="PRW30" s="10"/>
      <c r="PRX30" s="10"/>
      <c r="PRY30" s="10"/>
      <c r="PRZ30" s="10"/>
      <c r="PSA30" s="10"/>
      <c r="PSB30" s="10"/>
      <c r="PSC30" s="10"/>
      <c r="PSD30" s="10"/>
      <c r="PSE30" s="10"/>
      <c r="PSF30" s="10"/>
      <c r="PSG30" s="10"/>
      <c r="PSH30" s="10"/>
      <c r="PSI30" s="10"/>
      <c r="PSJ30" s="10"/>
      <c r="PSK30" s="10"/>
      <c r="PSL30" s="10"/>
      <c r="PSM30" s="10"/>
      <c r="PSN30" s="10"/>
      <c r="PSO30" s="10"/>
      <c r="PSP30" s="10"/>
      <c r="PSQ30" s="10"/>
      <c r="PSR30" s="10"/>
      <c r="PSS30" s="10"/>
      <c r="PST30" s="10"/>
      <c r="PSU30" s="10"/>
      <c r="PSV30" s="10"/>
      <c r="PSW30" s="10"/>
      <c r="PSX30" s="10"/>
      <c r="PSY30" s="10"/>
      <c r="PSZ30" s="10"/>
      <c r="PTA30" s="10"/>
      <c r="PTB30" s="10"/>
      <c r="PTC30" s="10"/>
      <c r="PTD30" s="10"/>
      <c r="PTE30" s="10"/>
      <c r="PTF30" s="10"/>
      <c r="PTG30" s="10"/>
      <c r="PTH30" s="10"/>
      <c r="PTI30" s="10"/>
      <c r="PTJ30" s="10"/>
      <c r="PTK30" s="10"/>
      <c r="PTL30" s="10"/>
      <c r="PTM30" s="10"/>
      <c r="PTN30" s="10"/>
      <c r="PTO30" s="10"/>
      <c r="PTP30" s="10"/>
      <c r="PTQ30" s="10"/>
      <c r="PTR30" s="10"/>
      <c r="PTS30" s="10"/>
      <c r="PTT30" s="10"/>
      <c r="PTU30" s="10"/>
      <c r="PTV30" s="10"/>
      <c r="PTW30" s="10"/>
      <c r="PTX30" s="10"/>
      <c r="PTY30" s="10"/>
      <c r="PTZ30" s="10"/>
      <c r="PUA30" s="10"/>
      <c r="PUB30" s="10"/>
      <c r="PUC30" s="10"/>
      <c r="PUD30" s="10"/>
      <c r="PUE30" s="10"/>
      <c r="PUF30" s="10"/>
      <c r="PUG30" s="10"/>
      <c r="PUH30" s="10"/>
      <c r="PUI30" s="10"/>
      <c r="PUJ30" s="10"/>
      <c r="PUK30" s="10"/>
      <c r="PUL30" s="10"/>
      <c r="PUM30" s="10"/>
      <c r="PUN30" s="10"/>
      <c r="PUO30" s="10"/>
      <c r="PUP30" s="10"/>
      <c r="PUQ30" s="10"/>
      <c r="PUR30" s="10"/>
      <c r="PUS30" s="10"/>
      <c r="PUT30" s="10"/>
      <c r="PUU30" s="10"/>
      <c r="PUV30" s="10"/>
      <c r="PUW30" s="10"/>
      <c r="PUX30" s="10"/>
      <c r="PUY30" s="10"/>
      <c r="PUZ30" s="10"/>
      <c r="PVA30" s="10"/>
      <c r="PVB30" s="10"/>
      <c r="PVC30" s="10"/>
      <c r="PVD30" s="10"/>
      <c r="PVE30" s="10"/>
      <c r="PVF30" s="10"/>
      <c r="PVG30" s="10"/>
      <c r="PVH30" s="10"/>
      <c r="PVI30" s="10"/>
      <c r="PVJ30" s="10"/>
      <c r="PVK30" s="10"/>
      <c r="PVL30" s="10"/>
      <c r="PVM30" s="10"/>
      <c r="PVN30" s="10"/>
      <c r="PVO30" s="10"/>
      <c r="PVP30" s="10"/>
      <c r="PVQ30" s="10"/>
      <c r="PVR30" s="10"/>
      <c r="PVS30" s="10"/>
      <c r="PVT30" s="10"/>
      <c r="PVU30" s="10"/>
      <c r="PVV30" s="10"/>
      <c r="PVW30" s="10"/>
      <c r="PVX30" s="10"/>
      <c r="PVY30" s="10"/>
      <c r="PVZ30" s="10"/>
      <c r="PWA30" s="10"/>
      <c r="PWB30" s="10"/>
      <c r="PWC30" s="10"/>
      <c r="PWD30" s="10"/>
      <c r="PWE30" s="10"/>
      <c r="PWF30" s="10"/>
      <c r="PWG30" s="10"/>
      <c r="PWH30" s="10"/>
      <c r="PWI30" s="10"/>
      <c r="PWJ30" s="10"/>
      <c r="PWK30" s="10"/>
      <c r="PWL30" s="10"/>
      <c r="PWM30" s="10"/>
      <c r="PWN30" s="10"/>
      <c r="PWO30" s="10"/>
      <c r="PWP30" s="10"/>
      <c r="PWQ30" s="10"/>
      <c r="PWR30" s="10"/>
      <c r="PWS30" s="10"/>
      <c r="PWT30" s="10"/>
      <c r="PWU30" s="10"/>
      <c r="PWV30" s="10"/>
      <c r="PWW30" s="10"/>
      <c r="PWX30" s="10"/>
      <c r="PWY30" s="10"/>
      <c r="PWZ30" s="10"/>
      <c r="PXA30" s="10"/>
      <c r="PXB30" s="10"/>
      <c r="PXC30" s="10"/>
      <c r="PXD30" s="10"/>
      <c r="PXE30" s="10"/>
      <c r="PXF30" s="10"/>
      <c r="PXG30" s="10"/>
      <c r="PXH30" s="10"/>
      <c r="PXI30" s="10"/>
      <c r="PXJ30" s="10"/>
      <c r="PXK30" s="10"/>
      <c r="PXL30" s="10"/>
      <c r="PXM30" s="10"/>
      <c r="PXN30" s="10"/>
      <c r="PXO30" s="10"/>
      <c r="PXP30" s="10"/>
      <c r="PXQ30" s="10"/>
      <c r="PXR30" s="10"/>
      <c r="PXS30" s="10"/>
      <c r="PXT30" s="10"/>
      <c r="PXU30" s="10"/>
      <c r="PXV30" s="10"/>
      <c r="PXW30" s="10"/>
      <c r="PXX30" s="10"/>
      <c r="PXY30" s="10"/>
      <c r="PXZ30" s="10"/>
      <c r="PYA30" s="10"/>
      <c r="PYB30" s="10"/>
      <c r="PYC30" s="10"/>
      <c r="PYD30" s="10"/>
      <c r="PYE30" s="10"/>
      <c r="PYF30" s="10"/>
      <c r="PYG30" s="10"/>
      <c r="PYH30" s="10"/>
      <c r="PYI30" s="10"/>
      <c r="PYJ30" s="10"/>
      <c r="PYK30" s="10"/>
      <c r="PYL30" s="10"/>
      <c r="PYM30" s="10"/>
      <c r="PYN30" s="10"/>
      <c r="PYO30" s="10"/>
      <c r="PYP30" s="10"/>
      <c r="PYQ30" s="10"/>
      <c r="PYR30" s="10"/>
      <c r="PYS30" s="10"/>
      <c r="PYT30" s="10"/>
      <c r="PYU30" s="10"/>
      <c r="PYV30" s="10"/>
      <c r="PYW30" s="10"/>
      <c r="PYX30" s="10"/>
      <c r="PYY30" s="10"/>
      <c r="PYZ30" s="10"/>
      <c r="PZA30" s="10"/>
      <c r="PZB30" s="10"/>
      <c r="PZC30" s="10"/>
      <c r="PZD30" s="10"/>
      <c r="PZE30" s="10"/>
      <c r="PZF30" s="10"/>
      <c r="PZG30" s="10"/>
      <c r="PZH30" s="10"/>
      <c r="PZI30" s="10"/>
      <c r="PZJ30" s="10"/>
      <c r="PZK30" s="10"/>
      <c r="PZL30" s="10"/>
      <c r="PZM30" s="10"/>
      <c r="PZN30" s="10"/>
      <c r="PZO30" s="10"/>
      <c r="PZP30" s="10"/>
      <c r="PZQ30" s="10"/>
      <c r="PZR30" s="10"/>
      <c r="PZS30" s="10"/>
      <c r="PZT30" s="10"/>
      <c r="PZU30" s="10"/>
      <c r="PZV30" s="10"/>
      <c r="PZW30" s="10"/>
      <c r="PZX30" s="10"/>
      <c r="PZY30" s="10"/>
      <c r="PZZ30" s="10"/>
      <c r="QAA30" s="10"/>
      <c r="QAB30" s="10"/>
      <c r="QAC30" s="10"/>
      <c r="QAD30" s="10"/>
      <c r="QAE30" s="10"/>
      <c r="QAF30" s="10"/>
      <c r="QAG30" s="10"/>
      <c r="QAH30" s="10"/>
      <c r="QAI30" s="10"/>
      <c r="QAJ30" s="10"/>
      <c r="QAK30" s="10"/>
      <c r="QAL30" s="10"/>
      <c r="QAM30" s="10"/>
      <c r="QAN30" s="10"/>
      <c r="QAO30" s="10"/>
      <c r="QAP30" s="10"/>
      <c r="QAQ30" s="10"/>
      <c r="QAR30" s="10"/>
      <c r="QAS30" s="10"/>
      <c r="QAT30" s="10"/>
      <c r="QAU30" s="10"/>
      <c r="QAV30" s="10"/>
      <c r="QAW30" s="10"/>
      <c r="QAX30" s="10"/>
      <c r="QAY30" s="10"/>
      <c r="QAZ30" s="10"/>
      <c r="QBA30" s="10"/>
      <c r="QBB30" s="10"/>
      <c r="QBC30" s="10"/>
      <c r="QBD30" s="10"/>
      <c r="QBE30" s="10"/>
      <c r="QBF30" s="10"/>
      <c r="QBG30" s="10"/>
      <c r="QBH30" s="10"/>
      <c r="QBI30" s="10"/>
      <c r="QBJ30" s="10"/>
      <c r="QBK30" s="10"/>
      <c r="QBL30" s="10"/>
      <c r="QBM30" s="10"/>
      <c r="QBN30" s="10"/>
      <c r="QBO30" s="10"/>
      <c r="QBP30" s="10"/>
      <c r="QBQ30" s="10"/>
      <c r="QBR30" s="10"/>
      <c r="QBS30" s="10"/>
      <c r="QBT30" s="10"/>
      <c r="QBU30" s="10"/>
      <c r="QBV30" s="10"/>
      <c r="QBW30" s="10"/>
      <c r="QBX30" s="10"/>
      <c r="QBY30" s="10"/>
      <c r="QBZ30" s="10"/>
      <c r="QCA30" s="10"/>
      <c r="QCB30" s="10"/>
      <c r="QCC30" s="10"/>
      <c r="QCD30" s="10"/>
      <c r="QCE30" s="10"/>
      <c r="QCF30" s="10"/>
      <c r="QCG30" s="10"/>
      <c r="QCH30" s="10"/>
      <c r="QCI30" s="10"/>
      <c r="QCJ30" s="10"/>
      <c r="QCK30" s="10"/>
      <c r="QCL30" s="10"/>
      <c r="QCM30" s="10"/>
      <c r="QCN30" s="10"/>
      <c r="QCO30" s="10"/>
      <c r="QCP30" s="10"/>
      <c r="QCQ30" s="10"/>
      <c r="QCR30" s="10"/>
      <c r="QCS30" s="10"/>
      <c r="QCT30" s="10"/>
      <c r="QCU30" s="10"/>
      <c r="QCV30" s="10"/>
      <c r="QCW30" s="10"/>
      <c r="QCX30" s="10"/>
      <c r="QCY30" s="10"/>
      <c r="QCZ30" s="10"/>
      <c r="QDA30" s="10"/>
      <c r="QDB30" s="10"/>
      <c r="QDC30" s="10"/>
      <c r="QDD30" s="10"/>
      <c r="QDE30" s="10"/>
      <c r="QDF30" s="10"/>
      <c r="QDG30" s="10"/>
      <c r="QDH30" s="10"/>
      <c r="QDI30" s="10"/>
      <c r="QDJ30" s="10"/>
      <c r="QDK30" s="10"/>
      <c r="QDL30" s="10"/>
      <c r="QDM30" s="10"/>
      <c r="QDN30" s="10"/>
      <c r="QDO30" s="10"/>
      <c r="QDP30" s="10"/>
      <c r="QDQ30" s="10"/>
      <c r="QDR30" s="10"/>
      <c r="QDS30" s="10"/>
      <c r="QDT30" s="10"/>
      <c r="QDU30" s="10"/>
      <c r="QDV30" s="10"/>
      <c r="QDW30" s="10"/>
      <c r="QDX30" s="10"/>
      <c r="QDY30" s="10"/>
      <c r="QDZ30" s="10"/>
      <c r="QEA30" s="10"/>
      <c r="QEB30" s="10"/>
      <c r="QEC30" s="10"/>
      <c r="QED30" s="10"/>
      <c r="QEE30" s="10"/>
      <c r="QEF30" s="10"/>
      <c r="QEG30" s="10"/>
      <c r="QEH30" s="10"/>
      <c r="QEI30" s="10"/>
      <c r="QEJ30" s="10"/>
      <c r="QEK30" s="10"/>
      <c r="QEL30" s="10"/>
      <c r="QEM30" s="10"/>
      <c r="QEN30" s="10"/>
      <c r="QEO30" s="10"/>
      <c r="QEP30" s="10"/>
      <c r="QEQ30" s="10"/>
      <c r="QER30" s="10"/>
      <c r="QES30" s="10"/>
      <c r="QET30" s="10"/>
      <c r="QEU30" s="10"/>
      <c r="QEV30" s="10"/>
      <c r="QEW30" s="10"/>
      <c r="QEX30" s="10"/>
      <c r="QEY30" s="10"/>
      <c r="QEZ30" s="10"/>
      <c r="QFA30" s="10"/>
      <c r="QFB30" s="10"/>
      <c r="QFC30" s="10"/>
      <c r="QFD30" s="10"/>
      <c r="QFE30" s="10"/>
      <c r="QFF30" s="10"/>
      <c r="QFG30" s="10"/>
      <c r="QFH30" s="10"/>
      <c r="QFI30" s="10"/>
      <c r="QFJ30" s="10"/>
      <c r="QFK30" s="10"/>
      <c r="QFL30" s="10"/>
      <c r="QFM30" s="10"/>
      <c r="QFN30" s="10"/>
      <c r="QFO30" s="10"/>
      <c r="QFP30" s="10"/>
      <c r="QFQ30" s="10"/>
      <c r="QFR30" s="10"/>
      <c r="QFS30" s="10"/>
      <c r="QFT30" s="10"/>
      <c r="QFU30" s="10"/>
      <c r="QFV30" s="10"/>
      <c r="QFW30" s="10"/>
      <c r="QFX30" s="10"/>
      <c r="QFY30" s="10"/>
      <c r="QFZ30" s="10"/>
      <c r="QGA30" s="10"/>
      <c r="QGB30" s="10"/>
      <c r="QGC30" s="10"/>
      <c r="QGD30" s="10"/>
      <c r="QGE30" s="10"/>
      <c r="QGF30" s="10"/>
      <c r="QGG30" s="10"/>
      <c r="QGH30" s="10"/>
      <c r="QGI30" s="10"/>
      <c r="QGJ30" s="10"/>
      <c r="QGK30" s="10"/>
      <c r="QGL30" s="10"/>
      <c r="QGM30" s="10"/>
      <c r="QGN30" s="10"/>
      <c r="QGO30" s="10"/>
      <c r="QGP30" s="10"/>
      <c r="QGQ30" s="10"/>
      <c r="QGR30" s="10"/>
      <c r="QGS30" s="10"/>
      <c r="QGT30" s="10"/>
      <c r="QGU30" s="10"/>
      <c r="QGV30" s="10"/>
      <c r="QGW30" s="10"/>
      <c r="QGX30" s="10"/>
      <c r="QGY30" s="10"/>
      <c r="QGZ30" s="10"/>
      <c r="QHA30" s="10"/>
      <c r="QHB30" s="10"/>
      <c r="QHC30" s="10"/>
      <c r="QHD30" s="10"/>
      <c r="QHE30" s="10"/>
      <c r="QHF30" s="10"/>
      <c r="QHG30" s="10"/>
      <c r="QHH30" s="10"/>
      <c r="QHI30" s="10"/>
      <c r="QHJ30" s="10"/>
      <c r="QHK30" s="10"/>
      <c r="QHL30" s="10"/>
      <c r="QHM30" s="10"/>
      <c r="QHN30" s="10"/>
      <c r="QHO30" s="10"/>
      <c r="QHP30" s="10"/>
      <c r="QHQ30" s="10"/>
      <c r="QHR30" s="10"/>
      <c r="QHS30" s="10"/>
      <c r="QHT30" s="10"/>
      <c r="QHU30" s="10"/>
      <c r="QHV30" s="10"/>
      <c r="QHW30" s="10"/>
      <c r="QHX30" s="10"/>
      <c r="QHY30" s="10"/>
      <c r="QHZ30" s="10"/>
      <c r="QIA30" s="10"/>
      <c r="QIB30" s="10"/>
      <c r="QIC30" s="10"/>
      <c r="QID30" s="10"/>
      <c r="QIE30" s="10"/>
      <c r="QIF30" s="10"/>
      <c r="QIG30" s="10"/>
      <c r="QIH30" s="10"/>
      <c r="QII30" s="10"/>
      <c r="QIJ30" s="10"/>
      <c r="QIK30" s="10"/>
      <c r="QIL30" s="10"/>
      <c r="QIM30" s="10"/>
      <c r="QIN30" s="10"/>
      <c r="QIO30" s="10"/>
      <c r="QIP30" s="10"/>
      <c r="QIQ30" s="10"/>
      <c r="QIR30" s="10"/>
      <c r="QIS30" s="10"/>
      <c r="QIT30" s="10"/>
      <c r="QIU30" s="10"/>
      <c r="QIV30" s="10"/>
      <c r="QIW30" s="10"/>
      <c r="QIX30" s="10"/>
      <c r="QIY30" s="10"/>
      <c r="QIZ30" s="10"/>
      <c r="QJA30" s="10"/>
      <c r="QJB30" s="10"/>
      <c r="QJC30" s="10"/>
      <c r="QJD30" s="10"/>
      <c r="QJE30" s="10"/>
      <c r="QJF30" s="10"/>
      <c r="QJG30" s="10"/>
      <c r="QJH30" s="10"/>
      <c r="QJI30" s="10"/>
      <c r="QJJ30" s="10"/>
      <c r="QJK30" s="10"/>
      <c r="QJL30" s="10"/>
      <c r="QJM30" s="10"/>
      <c r="QJN30" s="10"/>
      <c r="QJO30" s="10"/>
      <c r="QJP30" s="10"/>
      <c r="QJQ30" s="10"/>
      <c r="QJR30" s="10"/>
      <c r="QJS30" s="10"/>
      <c r="QJT30" s="10"/>
      <c r="QJU30" s="10"/>
      <c r="QJV30" s="10"/>
      <c r="QJW30" s="10"/>
      <c r="QJX30" s="10"/>
      <c r="QJY30" s="10"/>
      <c r="QJZ30" s="10"/>
      <c r="QKA30" s="10"/>
      <c r="QKB30" s="10"/>
      <c r="QKC30" s="10"/>
      <c r="QKD30" s="10"/>
      <c r="QKE30" s="10"/>
      <c r="QKF30" s="10"/>
      <c r="QKG30" s="10"/>
      <c r="QKH30" s="10"/>
      <c r="QKI30" s="10"/>
      <c r="QKJ30" s="10"/>
      <c r="QKK30" s="10"/>
      <c r="QKL30" s="10"/>
      <c r="QKM30" s="10"/>
      <c r="QKN30" s="10"/>
      <c r="QKO30" s="10"/>
      <c r="QKP30" s="10"/>
      <c r="QKQ30" s="10"/>
      <c r="QKR30" s="10"/>
      <c r="QKS30" s="10"/>
      <c r="QKT30" s="10"/>
      <c r="QKU30" s="10"/>
      <c r="QKV30" s="10"/>
      <c r="QKW30" s="10"/>
      <c r="QKX30" s="10"/>
      <c r="QKY30" s="10"/>
      <c r="QKZ30" s="10"/>
      <c r="QLA30" s="10"/>
      <c r="QLB30" s="10"/>
      <c r="QLC30" s="10"/>
      <c r="QLD30" s="10"/>
      <c r="QLE30" s="10"/>
      <c r="QLF30" s="10"/>
      <c r="QLG30" s="10"/>
      <c r="QLH30" s="10"/>
      <c r="QLI30" s="10"/>
      <c r="QLJ30" s="10"/>
      <c r="QLK30" s="10"/>
      <c r="QLL30" s="10"/>
      <c r="QLM30" s="10"/>
      <c r="QLN30" s="10"/>
      <c r="QLO30" s="10"/>
      <c r="QLP30" s="10"/>
      <c r="QLQ30" s="10"/>
      <c r="QLR30" s="10"/>
      <c r="QLS30" s="10"/>
      <c r="QLT30" s="10"/>
      <c r="QLU30" s="10"/>
      <c r="QLV30" s="10"/>
      <c r="QLW30" s="10"/>
      <c r="QLX30" s="10"/>
      <c r="QLY30" s="10"/>
      <c r="QLZ30" s="10"/>
      <c r="QMA30" s="10"/>
      <c r="QMB30" s="10"/>
      <c r="QMC30" s="10"/>
      <c r="QMD30" s="10"/>
      <c r="QME30" s="10"/>
      <c r="QMF30" s="10"/>
      <c r="QMG30" s="10"/>
      <c r="QMH30" s="10"/>
      <c r="QMI30" s="10"/>
      <c r="QMJ30" s="10"/>
      <c r="QMK30" s="10"/>
      <c r="QML30" s="10"/>
      <c r="QMM30" s="10"/>
      <c r="QMN30" s="10"/>
      <c r="QMO30" s="10"/>
      <c r="QMP30" s="10"/>
      <c r="QMQ30" s="10"/>
      <c r="QMR30" s="10"/>
      <c r="QMS30" s="10"/>
      <c r="QMT30" s="10"/>
      <c r="QMU30" s="10"/>
      <c r="QMV30" s="10"/>
      <c r="QMW30" s="10"/>
      <c r="QMX30" s="10"/>
      <c r="QMY30" s="10"/>
      <c r="QMZ30" s="10"/>
      <c r="QNA30" s="10"/>
      <c r="QNB30" s="10"/>
      <c r="QNC30" s="10"/>
      <c r="QND30" s="10"/>
      <c r="QNE30" s="10"/>
      <c r="QNF30" s="10"/>
      <c r="QNG30" s="10"/>
      <c r="QNH30" s="10"/>
      <c r="QNI30" s="10"/>
      <c r="QNJ30" s="10"/>
      <c r="QNK30" s="10"/>
      <c r="QNL30" s="10"/>
      <c r="QNM30" s="10"/>
      <c r="QNN30" s="10"/>
      <c r="QNO30" s="10"/>
      <c r="QNP30" s="10"/>
      <c r="QNQ30" s="10"/>
      <c r="QNR30" s="10"/>
      <c r="QNS30" s="10"/>
      <c r="QNT30" s="10"/>
      <c r="QNU30" s="10"/>
      <c r="QNV30" s="10"/>
      <c r="QNW30" s="10"/>
      <c r="QNX30" s="10"/>
      <c r="QNY30" s="10"/>
      <c r="QNZ30" s="10"/>
      <c r="QOA30" s="10"/>
      <c r="QOB30" s="10"/>
      <c r="QOC30" s="10"/>
      <c r="QOD30" s="10"/>
      <c r="QOE30" s="10"/>
      <c r="QOF30" s="10"/>
      <c r="QOG30" s="10"/>
      <c r="QOH30" s="10"/>
      <c r="QOI30" s="10"/>
      <c r="QOJ30" s="10"/>
      <c r="QOK30" s="10"/>
      <c r="QOL30" s="10"/>
      <c r="QOM30" s="10"/>
      <c r="QON30" s="10"/>
      <c r="QOO30" s="10"/>
      <c r="QOP30" s="10"/>
      <c r="QOQ30" s="10"/>
      <c r="QOR30" s="10"/>
      <c r="QOS30" s="10"/>
      <c r="QOT30" s="10"/>
      <c r="QOU30" s="10"/>
      <c r="QOV30" s="10"/>
      <c r="QOW30" s="10"/>
      <c r="QOX30" s="10"/>
      <c r="QOY30" s="10"/>
      <c r="QOZ30" s="10"/>
      <c r="QPA30" s="10"/>
      <c r="QPB30" s="10"/>
      <c r="QPC30" s="10"/>
      <c r="QPD30" s="10"/>
      <c r="QPE30" s="10"/>
      <c r="QPF30" s="10"/>
      <c r="QPG30" s="10"/>
      <c r="QPH30" s="10"/>
      <c r="QPI30" s="10"/>
      <c r="QPJ30" s="10"/>
      <c r="QPK30" s="10"/>
      <c r="QPL30" s="10"/>
      <c r="QPM30" s="10"/>
      <c r="QPN30" s="10"/>
      <c r="QPO30" s="10"/>
      <c r="QPP30" s="10"/>
      <c r="QPQ30" s="10"/>
      <c r="QPR30" s="10"/>
      <c r="QPS30" s="10"/>
      <c r="QPT30" s="10"/>
      <c r="QPU30" s="10"/>
      <c r="QPV30" s="10"/>
      <c r="QPW30" s="10"/>
      <c r="QPX30" s="10"/>
      <c r="QPY30" s="10"/>
      <c r="QPZ30" s="10"/>
      <c r="QQA30" s="10"/>
      <c r="QQB30" s="10"/>
      <c r="QQC30" s="10"/>
      <c r="QQD30" s="10"/>
      <c r="QQE30" s="10"/>
      <c r="QQF30" s="10"/>
      <c r="QQG30" s="10"/>
      <c r="QQH30" s="10"/>
      <c r="QQI30" s="10"/>
      <c r="QQJ30" s="10"/>
      <c r="QQK30" s="10"/>
      <c r="QQL30" s="10"/>
      <c r="QQM30" s="10"/>
      <c r="QQN30" s="10"/>
      <c r="QQO30" s="10"/>
      <c r="QQP30" s="10"/>
      <c r="QQQ30" s="10"/>
      <c r="QQR30" s="10"/>
      <c r="QQS30" s="10"/>
      <c r="QQT30" s="10"/>
      <c r="QQU30" s="10"/>
      <c r="QQV30" s="10"/>
      <c r="QQW30" s="10"/>
      <c r="QQX30" s="10"/>
      <c r="QQY30" s="10"/>
      <c r="QQZ30" s="10"/>
      <c r="QRA30" s="10"/>
      <c r="QRB30" s="10"/>
      <c r="QRC30" s="10"/>
      <c r="QRD30" s="10"/>
      <c r="QRE30" s="10"/>
      <c r="QRF30" s="10"/>
      <c r="QRG30" s="10"/>
      <c r="QRH30" s="10"/>
      <c r="QRI30" s="10"/>
      <c r="QRJ30" s="10"/>
      <c r="QRK30" s="10"/>
      <c r="QRL30" s="10"/>
      <c r="QRM30" s="10"/>
      <c r="QRN30" s="10"/>
      <c r="QRO30" s="10"/>
      <c r="QRP30" s="10"/>
      <c r="QRQ30" s="10"/>
      <c r="QRR30" s="10"/>
      <c r="QRS30" s="10"/>
      <c r="QRT30" s="10"/>
      <c r="QRU30" s="10"/>
      <c r="QRV30" s="10"/>
      <c r="QRW30" s="10"/>
      <c r="QRX30" s="10"/>
      <c r="QRY30" s="10"/>
      <c r="QRZ30" s="10"/>
      <c r="QSA30" s="10"/>
      <c r="QSB30" s="10"/>
      <c r="QSC30" s="10"/>
      <c r="QSD30" s="10"/>
      <c r="QSE30" s="10"/>
      <c r="QSF30" s="10"/>
      <c r="QSG30" s="10"/>
      <c r="QSH30" s="10"/>
      <c r="QSI30" s="10"/>
      <c r="QSJ30" s="10"/>
      <c r="QSK30" s="10"/>
      <c r="QSL30" s="10"/>
      <c r="QSM30" s="10"/>
      <c r="QSN30" s="10"/>
      <c r="QSO30" s="10"/>
      <c r="QSP30" s="10"/>
      <c r="QSQ30" s="10"/>
      <c r="QSR30" s="10"/>
      <c r="QSS30" s="10"/>
      <c r="QST30" s="10"/>
      <c r="QSU30" s="10"/>
      <c r="QSV30" s="10"/>
      <c r="QSW30" s="10"/>
      <c r="QSX30" s="10"/>
      <c r="QSY30" s="10"/>
      <c r="QSZ30" s="10"/>
      <c r="QTA30" s="10"/>
      <c r="QTB30" s="10"/>
      <c r="QTC30" s="10"/>
      <c r="QTD30" s="10"/>
      <c r="QTE30" s="10"/>
      <c r="QTF30" s="10"/>
      <c r="QTG30" s="10"/>
      <c r="QTH30" s="10"/>
      <c r="QTI30" s="10"/>
      <c r="QTJ30" s="10"/>
      <c r="QTK30" s="10"/>
      <c r="QTL30" s="10"/>
      <c r="QTM30" s="10"/>
      <c r="QTN30" s="10"/>
      <c r="QTO30" s="10"/>
      <c r="QTP30" s="10"/>
      <c r="QTQ30" s="10"/>
      <c r="QTR30" s="10"/>
      <c r="QTS30" s="10"/>
      <c r="QTT30" s="10"/>
      <c r="QTU30" s="10"/>
      <c r="QTV30" s="10"/>
      <c r="QTW30" s="10"/>
      <c r="QTX30" s="10"/>
      <c r="QTY30" s="10"/>
      <c r="QTZ30" s="10"/>
      <c r="QUA30" s="10"/>
      <c r="QUB30" s="10"/>
      <c r="QUC30" s="10"/>
      <c r="QUD30" s="10"/>
      <c r="QUE30" s="10"/>
      <c r="QUF30" s="10"/>
      <c r="QUG30" s="10"/>
      <c r="QUH30" s="10"/>
      <c r="QUI30" s="10"/>
      <c r="QUJ30" s="10"/>
      <c r="QUK30" s="10"/>
      <c r="QUL30" s="10"/>
      <c r="QUM30" s="10"/>
      <c r="QUN30" s="10"/>
      <c r="QUO30" s="10"/>
      <c r="QUP30" s="10"/>
      <c r="QUQ30" s="10"/>
      <c r="QUR30" s="10"/>
      <c r="QUS30" s="10"/>
      <c r="QUT30" s="10"/>
      <c r="QUU30" s="10"/>
      <c r="QUV30" s="10"/>
      <c r="QUW30" s="10"/>
      <c r="QUX30" s="10"/>
      <c r="QUY30" s="10"/>
      <c r="QUZ30" s="10"/>
      <c r="QVA30" s="10"/>
      <c r="QVB30" s="10"/>
      <c r="QVC30" s="10"/>
      <c r="QVD30" s="10"/>
      <c r="QVE30" s="10"/>
      <c r="QVF30" s="10"/>
      <c r="QVG30" s="10"/>
      <c r="QVH30" s="10"/>
      <c r="QVI30" s="10"/>
      <c r="QVJ30" s="10"/>
      <c r="QVK30" s="10"/>
      <c r="QVL30" s="10"/>
      <c r="QVM30" s="10"/>
      <c r="QVN30" s="10"/>
      <c r="QVO30" s="10"/>
      <c r="QVP30" s="10"/>
      <c r="QVQ30" s="10"/>
      <c r="QVR30" s="10"/>
      <c r="QVS30" s="10"/>
      <c r="QVT30" s="10"/>
      <c r="QVU30" s="10"/>
      <c r="QVV30" s="10"/>
      <c r="QVW30" s="10"/>
      <c r="QVX30" s="10"/>
      <c r="QVY30" s="10"/>
      <c r="QVZ30" s="10"/>
      <c r="QWA30" s="10"/>
      <c r="QWB30" s="10"/>
      <c r="QWC30" s="10"/>
      <c r="QWD30" s="10"/>
      <c r="QWE30" s="10"/>
      <c r="QWF30" s="10"/>
      <c r="QWG30" s="10"/>
      <c r="QWH30" s="10"/>
      <c r="QWI30" s="10"/>
      <c r="QWJ30" s="10"/>
      <c r="QWK30" s="10"/>
      <c r="QWL30" s="10"/>
      <c r="QWM30" s="10"/>
      <c r="QWN30" s="10"/>
      <c r="QWO30" s="10"/>
      <c r="QWP30" s="10"/>
      <c r="QWQ30" s="10"/>
      <c r="QWR30" s="10"/>
      <c r="QWS30" s="10"/>
      <c r="QWT30" s="10"/>
      <c r="QWU30" s="10"/>
      <c r="QWV30" s="10"/>
      <c r="QWW30" s="10"/>
      <c r="QWX30" s="10"/>
      <c r="QWY30" s="10"/>
      <c r="QWZ30" s="10"/>
      <c r="QXA30" s="10"/>
      <c r="QXB30" s="10"/>
      <c r="QXC30" s="10"/>
      <c r="QXD30" s="10"/>
      <c r="QXE30" s="10"/>
      <c r="QXF30" s="10"/>
      <c r="QXG30" s="10"/>
      <c r="QXH30" s="10"/>
      <c r="QXI30" s="10"/>
      <c r="QXJ30" s="10"/>
      <c r="QXK30" s="10"/>
      <c r="QXL30" s="10"/>
      <c r="QXM30" s="10"/>
      <c r="QXN30" s="10"/>
      <c r="QXO30" s="10"/>
      <c r="QXP30" s="10"/>
      <c r="QXQ30" s="10"/>
      <c r="QXR30" s="10"/>
      <c r="QXS30" s="10"/>
      <c r="QXT30" s="10"/>
      <c r="QXU30" s="10"/>
      <c r="QXV30" s="10"/>
      <c r="QXW30" s="10"/>
      <c r="QXX30" s="10"/>
      <c r="QXY30" s="10"/>
      <c r="QXZ30" s="10"/>
      <c r="QYA30" s="10"/>
      <c r="QYB30" s="10"/>
      <c r="QYC30" s="10"/>
      <c r="QYD30" s="10"/>
      <c r="QYE30" s="10"/>
      <c r="QYF30" s="10"/>
      <c r="QYG30" s="10"/>
      <c r="QYH30" s="10"/>
      <c r="QYI30" s="10"/>
      <c r="QYJ30" s="10"/>
      <c r="QYK30" s="10"/>
      <c r="QYL30" s="10"/>
      <c r="QYM30" s="10"/>
      <c r="QYN30" s="10"/>
      <c r="QYO30" s="10"/>
      <c r="QYP30" s="10"/>
      <c r="QYQ30" s="10"/>
      <c r="QYR30" s="10"/>
      <c r="QYS30" s="10"/>
      <c r="QYT30" s="10"/>
      <c r="QYU30" s="10"/>
      <c r="QYV30" s="10"/>
      <c r="QYW30" s="10"/>
      <c r="QYX30" s="10"/>
      <c r="QYY30" s="10"/>
      <c r="QYZ30" s="10"/>
      <c r="QZA30" s="10"/>
      <c r="QZB30" s="10"/>
      <c r="QZC30" s="10"/>
      <c r="QZD30" s="10"/>
      <c r="QZE30" s="10"/>
      <c r="QZF30" s="10"/>
      <c r="QZG30" s="10"/>
      <c r="QZH30" s="10"/>
      <c r="QZI30" s="10"/>
      <c r="QZJ30" s="10"/>
      <c r="QZK30" s="10"/>
      <c r="QZL30" s="10"/>
      <c r="QZM30" s="10"/>
      <c r="QZN30" s="10"/>
      <c r="QZO30" s="10"/>
      <c r="QZP30" s="10"/>
      <c r="QZQ30" s="10"/>
      <c r="QZR30" s="10"/>
      <c r="QZS30" s="10"/>
      <c r="QZT30" s="10"/>
      <c r="QZU30" s="10"/>
      <c r="QZV30" s="10"/>
      <c r="QZW30" s="10"/>
      <c r="QZX30" s="10"/>
      <c r="QZY30" s="10"/>
      <c r="QZZ30" s="10"/>
      <c r="RAA30" s="10"/>
      <c r="RAB30" s="10"/>
      <c r="RAC30" s="10"/>
      <c r="RAD30" s="10"/>
      <c r="RAE30" s="10"/>
      <c r="RAF30" s="10"/>
      <c r="RAG30" s="10"/>
      <c r="RAH30" s="10"/>
      <c r="RAI30" s="10"/>
      <c r="RAJ30" s="10"/>
      <c r="RAK30" s="10"/>
      <c r="RAL30" s="10"/>
      <c r="RAM30" s="10"/>
      <c r="RAN30" s="10"/>
      <c r="RAO30" s="10"/>
      <c r="RAP30" s="10"/>
      <c r="RAQ30" s="10"/>
      <c r="RAR30" s="10"/>
      <c r="RAS30" s="10"/>
      <c r="RAT30" s="10"/>
      <c r="RAU30" s="10"/>
      <c r="RAV30" s="10"/>
      <c r="RAW30" s="10"/>
      <c r="RAX30" s="10"/>
      <c r="RAY30" s="10"/>
      <c r="RAZ30" s="10"/>
      <c r="RBA30" s="10"/>
      <c r="RBB30" s="10"/>
      <c r="RBC30" s="10"/>
      <c r="RBD30" s="10"/>
      <c r="RBE30" s="10"/>
      <c r="RBF30" s="10"/>
      <c r="RBG30" s="10"/>
      <c r="RBH30" s="10"/>
      <c r="RBI30" s="10"/>
      <c r="RBJ30" s="10"/>
      <c r="RBK30" s="10"/>
      <c r="RBL30" s="10"/>
      <c r="RBM30" s="10"/>
      <c r="RBN30" s="10"/>
      <c r="RBO30" s="10"/>
      <c r="RBP30" s="10"/>
      <c r="RBQ30" s="10"/>
      <c r="RBR30" s="10"/>
      <c r="RBS30" s="10"/>
      <c r="RBT30" s="10"/>
      <c r="RBU30" s="10"/>
      <c r="RBV30" s="10"/>
      <c r="RBW30" s="10"/>
      <c r="RBX30" s="10"/>
      <c r="RBY30" s="10"/>
      <c r="RBZ30" s="10"/>
      <c r="RCA30" s="10"/>
      <c r="RCB30" s="10"/>
      <c r="RCC30" s="10"/>
      <c r="RCD30" s="10"/>
      <c r="RCE30" s="10"/>
      <c r="RCF30" s="10"/>
      <c r="RCG30" s="10"/>
      <c r="RCH30" s="10"/>
      <c r="RCI30" s="10"/>
      <c r="RCJ30" s="10"/>
      <c r="RCK30" s="10"/>
      <c r="RCL30" s="10"/>
      <c r="RCM30" s="10"/>
      <c r="RCN30" s="10"/>
      <c r="RCO30" s="10"/>
      <c r="RCP30" s="10"/>
      <c r="RCQ30" s="10"/>
      <c r="RCR30" s="10"/>
      <c r="RCS30" s="10"/>
      <c r="RCT30" s="10"/>
      <c r="RCU30" s="10"/>
      <c r="RCV30" s="10"/>
      <c r="RCW30" s="10"/>
      <c r="RCX30" s="10"/>
      <c r="RCY30" s="10"/>
      <c r="RCZ30" s="10"/>
      <c r="RDA30" s="10"/>
      <c r="RDB30" s="10"/>
      <c r="RDC30" s="10"/>
      <c r="RDD30" s="10"/>
      <c r="RDE30" s="10"/>
      <c r="RDF30" s="10"/>
      <c r="RDG30" s="10"/>
      <c r="RDH30" s="10"/>
      <c r="RDI30" s="10"/>
      <c r="RDJ30" s="10"/>
      <c r="RDK30" s="10"/>
      <c r="RDL30" s="10"/>
      <c r="RDM30" s="10"/>
      <c r="RDN30" s="10"/>
      <c r="RDO30" s="10"/>
      <c r="RDP30" s="10"/>
      <c r="RDQ30" s="10"/>
      <c r="RDR30" s="10"/>
      <c r="RDS30" s="10"/>
      <c r="RDT30" s="10"/>
      <c r="RDU30" s="10"/>
      <c r="RDV30" s="10"/>
      <c r="RDW30" s="10"/>
      <c r="RDX30" s="10"/>
      <c r="RDY30" s="10"/>
      <c r="RDZ30" s="10"/>
      <c r="REA30" s="10"/>
      <c r="REB30" s="10"/>
      <c r="REC30" s="10"/>
      <c r="RED30" s="10"/>
      <c r="REE30" s="10"/>
      <c r="REF30" s="10"/>
      <c r="REG30" s="10"/>
      <c r="REH30" s="10"/>
      <c r="REI30" s="10"/>
      <c r="REJ30" s="10"/>
      <c r="REK30" s="10"/>
      <c r="REL30" s="10"/>
      <c r="REM30" s="10"/>
      <c r="REN30" s="10"/>
      <c r="REO30" s="10"/>
      <c r="REP30" s="10"/>
      <c r="REQ30" s="10"/>
      <c r="RER30" s="10"/>
      <c r="RES30" s="10"/>
      <c r="RET30" s="10"/>
      <c r="REU30" s="10"/>
      <c r="REV30" s="10"/>
      <c r="REW30" s="10"/>
      <c r="REX30" s="10"/>
      <c r="REY30" s="10"/>
      <c r="REZ30" s="10"/>
      <c r="RFA30" s="10"/>
      <c r="RFB30" s="10"/>
      <c r="RFC30" s="10"/>
      <c r="RFD30" s="10"/>
      <c r="RFE30" s="10"/>
      <c r="RFF30" s="10"/>
      <c r="RFG30" s="10"/>
      <c r="RFH30" s="10"/>
      <c r="RFI30" s="10"/>
      <c r="RFJ30" s="10"/>
      <c r="RFK30" s="10"/>
      <c r="RFL30" s="10"/>
      <c r="RFM30" s="10"/>
      <c r="RFN30" s="10"/>
      <c r="RFO30" s="10"/>
      <c r="RFP30" s="10"/>
      <c r="RFQ30" s="10"/>
      <c r="RFR30" s="10"/>
      <c r="RFS30" s="10"/>
      <c r="RFT30" s="10"/>
      <c r="RFU30" s="10"/>
      <c r="RFV30" s="10"/>
      <c r="RFW30" s="10"/>
      <c r="RFX30" s="10"/>
      <c r="RFY30" s="10"/>
      <c r="RFZ30" s="10"/>
      <c r="RGA30" s="10"/>
      <c r="RGB30" s="10"/>
      <c r="RGC30" s="10"/>
      <c r="RGD30" s="10"/>
      <c r="RGE30" s="10"/>
      <c r="RGF30" s="10"/>
      <c r="RGG30" s="10"/>
      <c r="RGH30" s="10"/>
      <c r="RGI30" s="10"/>
      <c r="RGJ30" s="10"/>
      <c r="RGK30" s="10"/>
      <c r="RGL30" s="10"/>
      <c r="RGM30" s="10"/>
      <c r="RGN30" s="10"/>
      <c r="RGO30" s="10"/>
      <c r="RGP30" s="10"/>
      <c r="RGQ30" s="10"/>
      <c r="RGR30" s="10"/>
      <c r="RGS30" s="10"/>
      <c r="RGT30" s="10"/>
      <c r="RGU30" s="10"/>
      <c r="RGV30" s="10"/>
      <c r="RGW30" s="10"/>
      <c r="RGX30" s="10"/>
      <c r="RGY30" s="10"/>
      <c r="RGZ30" s="10"/>
      <c r="RHA30" s="10"/>
      <c r="RHB30" s="10"/>
      <c r="RHC30" s="10"/>
      <c r="RHD30" s="10"/>
      <c r="RHE30" s="10"/>
      <c r="RHF30" s="10"/>
      <c r="RHG30" s="10"/>
      <c r="RHH30" s="10"/>
      <c r="RHI30" s="10"/>
      <c r="RHJ30" s="10"/>
      <c r="RHK30" s="10"/>
      <c r="RHL30" s="10"/>
      <c r="RHM30" s="10"/>
      <c r="RHN30" s="10"/>
      <c r="RHO30" s="10"/>
      <c r="RHP30" s="10"/>
      <c r="RHQ30" s="10"/>
      <c r="RHR30" s="10"/>
      <c r="RHS30" s="10"/>
      <c r="RHT30" s="10"/>
      <c r="RHU30" s="10"/>
      <c r="RHV30" s="10"/>
      <c r="RHW30" s="10"/>
      <c r="RHX30" s="10"/>
      <c r="RHY30" s="10"/>
      <c r="RHZ30" s="10"/>
      <c r="RIA30" s="10"/>
      <c r="RIB30" s="10"/>
      <c r="RIC30" s="10"/>
      <c r="RID30" s="10"/>
      <c r="RIE30" s="10"/>
      <c r="RIF30" s="10"/>
      <c r="RIG30" s="10"/>
      <c r="RIH30" s="10"/>
      <c r="RII30" s="10"/>
      <c r="RIJ30" s="10"/>
      <c r="RIK30" s="10"/>
      <c r="RIL30" s="10"/>
      <c r="RIM30" s="10"/>
      <c r="RIN30" s="10"/>
      <c r="RIO30" s="10"/>
      <c r="RIP30" s="10"/>
      <c r="RIQ30" s="10"/>
      <c r="RIR30" s="10"/>
      <c r="RIS30" s="10"/>
      <c r="RIT30" s="10"/>
      <c r="RIU30" s="10"/>
      <c r="RIV30" s="10"/>
      <c r="RIW30" s="10"/>
      <c r="RIX30" s="10"/>
      <c r="RIY30" s="10"/>
      <c r="RIZ30" s="10"/>
      <c r="RJA30" s="10"/>
      <c r="RJB30" s="10"/>
      <c r="RJC30" s="10"/>
      <c r="RJD30" s="10"/>
      <c r="RJE30" s="10"/>
      <c r="RJF30" s="10"/>
      <c r="RJG30" s="10"/>
      <c r="RJH30" s="10"/>
      <c r="RJI30" s="10"/>
      <c r="RJJ30" s="10"/>
      <c r="RJK30" s="10"/>
      <c r="RJL30" s="10"/>
      <c r="RJM30" s="10"/>
      <c r="RJN30" s="10"/>
      <c r="RJO30" s="10"/>
      <c r="RJP30" s="10"/>
      <c r="RJQ30" s="10"/>
      <c r="RJR30" s="10"/>
      <c r="RJS30" s="10"/>
      <c r="RJT30" s="10"/>
      <c r="RJU30" s="10"/>
      <c r="RJV30" s="10"/>
      <c r="RJW30" s="10"/>
      <c r="RJX30" s="10"/>
      <c r="RJY30" s="10"/>
      <c r="RJZ30" s="10"/>
      <c r="RKA30" s="10"/>
      <c r="RKB30" s="10"/>
      <c r="RKC30" s="10"/>
      <c r="RKD30" s="10"/>
      <c r="RKE30" s="10"/>
      <c r="RKF30" s="10"/>
      <c r="RKG30" s="10"/>
      <c r="RKH30" s="10"/>
      <c r="RKI30" s="10"/>
      <c r="RKJ30" s="10"/>
      <c r="RKK30" s="10"/>
      <c r="RKL30" s="10"/>
      <c r="RKM30" s="10"/>
      <c r="RKN30" s="10"/>
      <c r="RKO30" s="10"/>
      <c r="RKP30" s="10"/>
      <c r="RKQ30" s="10"/>
      <c r="RKR30" s="10"/>
      <c r="RKS30" s="10"/>
      <c r="RKT30" s="10"/>
      <c r="RKU30" s="10"/>
      <c r="RKV30" s="10"/>
      <c r="RKW30" s="10"/>
      <c r="RKX30" s="10"/>
      <c r="RKY30" s="10"/>
      <c r="RKZ30" s="10"/>
      <c r="RLA30" s="10"/>
      <c r="RLB30" s="10"/>
      <c r="RLC30" s="10"/>
      <c r="RLD30" s="10"/>
      <c r="RLE30" s="10"/>
      <c r="RLF30" s="10"/>
      <c r="RLG30" s="10"/>
      <c r="RLH30" s="10"/>
      <c r="RLI30" s="10"/>
      <c r="RLJ30" s="10"/>
      <c r="RLK30" s="10"/>
      <c r="RLL30" s="10"/>
      <c r="RLM30" s="10"/>
      <c r="RLN30" s="10"/>
      <c r="RLO30" s="10"/>
      <c r="RLP30" s="10"/>
      <c r="RLQ30" s="10"/>
      <c r="RLR30" s="10"/>
      <c r="RLS30" s="10"/>
      <c r="RLT30" s="10"/>
      <c r="RLU30" s="10"/>
      <c r="RLV30" s="10"/>
      <c r="RLW30" s="10"/>
      <c r="RLX30" s="10"/>
      <c r="RLY30" s="10"/>
      <c r="RLZ30" s="10"/>
      <c r="RMA30" s="10"/>
      <c r="RMB30" s="10"/>
      <c r="RMC30" s="10"/>
      <c r="RMD30" s="10"/>
      <c r="RME30" s="10"/>
      <c r="RMF30" s="10"/>
      <c r="RMG30" s="10"/>
      <c r="RMH30" s="10"/>
      <c r="RMI30" s="10"/>
      <c r="RMJ30" s="10"/>
      <c r="RMK30" s="10"/>
      <c r="RML30" s="10"/>
      <c r="RMM30" s="10"/>
      <c r="RMN30" s="10"/>
      <c r="RMO30" s="10"/>
      <c r="RMP30" s="10"/>
      <c r="RMQ30" s="10"/>
      <c r="RMR30" s="10"/>
      <c r="RMS30" s="10"/>
      <c r="RMT30" s="10"/>
      <c r="RMU30" s="10"/>
      <c r="RMV30" s="10"/>
      <c r="RMW30" s="10"/>
      <c r="RMX30" s="10"/>
      <c r="RMY30" s="10"/>
      <c r="RMZ30" s="10"/>
      <c r="RNA30" s="10"/>
      <c r="RNB30" s="10"/>
      <c r="RNC30" s="10"/>
      <c r="RND30" s="10"/>
      <c r="RNE30" s="10"/>
      <c r="RNF30" s="10"/>
      <c r="RNG30" s="10"/>
      <c r="RNH30" s="10"/>
      <c r="RNI30" s="10"/>
      <c r="RNJ30" s="10"/>
      <c r="RNK30" s="10"/>
      <c r="RNL30" s="10"/>
      <c r="RNM30" s="10"/>
      <c r="RNN30" s="10"/>
      <c r="RNO30" s="10"/>
      <c r="RNP30" s="10"/>
      <c r="RNQ30" s="10"/>
      <c r="RNR30" s="10"/>
      <c r="RNS30" s="10"/>
      <c r="RNT30" s="10"/>
      <c r="RNU30" s="10"/>
      <c r="RNV30" s="10"/>
      <c r="RNW30" s="10"/>
      <c r="RNX30" s="10"/>
      <c r="RNY30" s="10"/>
      <c r="RNZ30" s="10"/>
      <c r="ROA30" s="10"/>
      <c r="ROB30" s="10"/>
      <c r="ROC30" s="10"/>
      <c r="ROD30" s="10"/>
      <c r="ROE30" s="10"/>
      <c r="ROF30" s="10"/>
      <c r="ROG30" s="10"/>
      <c r="ROH30" s="10"/>
      <c r="ROI30" s="10"/>
      <c r="ROJ30" s="10"/>
      <c r="ROK30" s="10"/>
      <c r="ROL30" s="10"/>
      <c r="ROM30" s="10"/>
      <c r="RON30" s="10"/>
      <c r="ROO30" s="10"/>
      <c r="ROP30" s="10"/>
      <c r="ROQ30" s="10"/>
      <c r="ROR30" s="10"/>
      <c r="ROS30" s="10"/>
      <c r="ROT30" s="10"/>
      <c r="ROU30" s="10"/>
      <c r="ROV30" s="10"/>
      <c r="ROW30" s="10"/>
      <c r="ROX30" s="10"/>
      <c r="ROY30" s="10"/>
      <c r="ROZ30" s="10"/>
      <c r="RPA30" s="10"/>
      <c r="RPB30" s="10"/>
      <c r="RPC30" s="10"/>
      <c r="RPD30" s="10"/>
      <c r="RPE30" s="10"/>
      <c r="RPF30" s="10"/>
      <c r="RPG30" s="10"/>
      <c r="RPH30" s="10"/>
      <c r="RPI30" s="10"/>
      <c r="RPJ30" s="10"/>
      <c r="RPK30" s="10"/>
      <c r="RPL30" s="10"/>
      <c r="RPM30" s="10"/>
      <c r="RPN30" s="10"/>
      <c r="RPO30" s="10"/>
      <c r="RPP30" s="10"/>
      <c r="RPQ30" s="10"/>
      <c r="RPR30" s="10"/>
      <c r="RPS30" s="10"/>
      <c r="RPT30" s="10"/>
      <c r="RPU30" s="10"/>
      <c r="RPV30" s="10"/>
      <c r="RPW30" s="10"/>
      <c r="RPX30" s="10"/>
      <c r="RPY30" s="10"/>
      <c r="RPZ30" s="10"/>
      <c r="RQA30" s="10"/>
      <c r="RQB30" s="10"/>
      <c r="RQC30" s="10"/>
      <c r="RQD30" s="10"/>
      <c r="RQE30" s="10"/>
      <c r="RQF30" s="10"/>
      <c r="RQG30" s="10"/>
      <c r="RQH30" s="10"/>
      <c r="RQI30" s="10"/>
      <c r="RQJ30" s="10"/>
      <c r="RQK30" s="10"/>
      <c r="RQL30" s="10"/>
      <c r="RQM30" s="10"/>
      <c r="RQN30" s="10"/>
      <c r="RQO30" s="10"/>
      <c r="RQP30" s="10"/>
      <c r="RQQ30" s="10"/>
      <c r="RQR30" s="10"/>
      <c r="RQS30" s="10"/>
      <c r="RQT30" s="10"/>
      <c r="RQU30" s="10"/>
      <c r="RQV30" s="10"/>
      <c r="RQW30" s="10"/>
      <c r="RQX30" s="10"/>
      <c r="RQY30" s="10"/>
      <c r="RQZ30" s="10"/>
      <c r="RRA30" s="10"/>
      <c r="RRB30" s="10"/>
      <c r="RRC30" s="10"/>
      <c r="RRD30" s="10"/>
      <c r="RRE30" s="10"/>
      <c r="RRF30" s="10"/>
      <c r="RRG30" s="10"/>
      <c r="RRH30" s="10"/>
      <c r="RRI30" s="10"/>
      <c r="RRJ30" s="10"/>
      <c r="RRK30" s="10"/>
      <c r="RRL30" s="10"/>
      <c r="RRM30" s="10"/>
      <c r="RRN30" s="10"/>
      <c r="RRO30" s="10"/>
      <c r="RRP30" s="10"/>
      <c r="RRQ30" s="10"/>
      <c r="RRR30" s="10"/>
      <c r="RRS30" s="10"/>
      <c r="RRT30" s="10"/>
      <c r="RRU30" s="10"/>
      <c r="RRV30" s="10"/>
      <c r="RRW30" s="10"/>
      <c r="RRX30" s="10"/>
      <c r="RRY30" s="10"/>
      <c r="RRZ30" s="10"/>
      <c r="RSA30" s="10"/>
      <c r="RSB30" s="10"/>
      <c r="RSC30" s="10"/>
      <c r="RSD30" s="10"/>
      <c r="RSE30" s="10"/>
      <c r="RSF30" s="10"/>
      <c r="RSG30" s="10"/>
      <c r="RSH30" s="10"/>
      <c r="RSI30" s="10"/>
      <c r="RSJ30" s="10"/>
      <c r="RSK30" s="10"/>
      <c r="RSL30" s="10"/>
      <c r="RSM30" s="10"/>
      <c r="RSN30" s="10"/>
      <c r="RSO30" s="10"/>
      <c r="RSP30" s="10"/>
      <c r="RSQ30" s="10"/>
      <c r="RSR30" s="10"/>
      <c r="RSS30" s="10"/>
      <c r="RST30" s="10"/>
      <c r="RSU30" s="10"/>
      <c r="RSV30" s="10"/>
      <c r="RSW30" s="10"/>
      <c r="RSX30" s="10"/>
      <c r="RSY30" s="10"/>
      <c r="RSZ30" s="10"/>
      <c r="RTA30" s="10"/>
      <c r="RTB30" s="10"/>
      <c r="RTC30" s="10"/>
      <c r="RTD30" s="10"/>
      <c r="RTE30" s="10"/>
      <c r="RTF30" s="10"/>
      <c r="RTG30" s="10"/>
      <c r="RTH30" s="10"/>
      <c r="RTI30" s="10"/>
      <c r="RTJ30" s="10"/>
      <c r="RTK30" s="10"/>
      <c r="RTL30" s="10"/>
      <c r="RTM30" s="10"/>
      <c r="RTN30" s="10"/>
      <c r="RTO30" s="10"/>
      <c r="RTP30" s="10"/>
      <c r="RTQ30" s="10"/>
      <c r="RTR30" s="10"/>
      <c r="RTS30" s="10"/>
      <c r="RTT30" s="10"/>
      <c r="RTU30" s="10"/>
      <c r="RTV30" s="10"/>
      <c r="RTW30" s="10"/>
      <c r="RTX30" s="10"/>
      <c r="RTY30" s="10"/>
      <c r="RTZ30" s="10"/>
      <c r="RUA30" s="10"/>
      <c r="RUB30" s="10"/>
      <c r="RUC30" s="10"/>
      <c r="RUD30" s="10"/>
      <c r="RUE30" s="10"/>
      <c r="RUF30" s="10"/>
      <c r="RUG30" s="10"/>
      <c r="RUH30" s="10"/>
      <c r="RUI30" s="10"/>
      <c r="RUJ30" s="10"/>
      <c r="RUK30" s="10"/>
      <c r="RUL30" s="10"/>
      <c r="RUM30" s="10"/>
      <c r="RUN30" s="10"/>
      <c r="RUO30" s="10"/>
      <c r="RUP30" s="10"/>
      <c r="RUQ30" s="10"/>
      <c r="RUR30" s="10"/>
      <c r="RUS30" s="10"/>
      <c r="RUT30" s="10"/>
      <c r="RUU30" s="10"/>
      <c r="RUV30" s="10"/>
      <c r="RUW30" s="10"/>
      <c r="RUX30" s="10"/>
      <c r="RUY30" s="10"/>
      <c r="RUZ30" s="10"/>
      <c r="RVA30" s="10"/>
      <c r="RVB30" s="10"/>
      <c r="RVC30" s="10"/>
      <c r="RVD30" s="10"/>
      <c r="RVE30" s="10"/>
      <c r="RVF30" s="10"/>
      <c r="RVG30" s="10"/>
      <c r="RVH30" s="10"/>
      <c r="RVI30" s="10"/>
      <c r="RVJ30" s="10"/>
      <c r="RVK30" s="10"/>
      <c r="RVL30" s="10"/>
      <c r="RVM30" s="10"/>
      <c r="RVN30" s="10"/>
      <c r="RVO30" s="10"/>
      <c r="RVP30" s="10"/>
      <c r="RVQ30" s="10"/>
      <c r="RVR30" s="10"/>
      <c r="RVS30" s="10"/>
      <c r="RVT30" s="10"/>
      <c r="RVU30" s="10"/>
      <c r="RVV30" s="10"/>
      <c r="RVW30" s="10"/>
      <c r="RVX30" s="10"/>
      <c r="RVY30" s="10"/>
      <c r="RVZ30" s="10"/>
      <c r="RWA30" s="10"/>
      <c r="RWB30" s="10"/>
      <c r="RWC30" s="10"/>
      <c r="RWD30" s="10"/>
      <c r="RWE30" s="10"/>
      <c r="RWF30" s="10"/>
      <c r="RWG30" s="10"/>
      <c r="RWH30" s="10"/>
      <c r="RWI30" s="10"/>
      <c r="RWJ30" s="10"/>
      <c r="RWK30" s="10"/>
      <c r="RWL30" s="10"/>
      <c r="RWM30" s="10"/>
      <c r="RWN30" s="10"/>
      <c r="RWO30" s="10"/>
      <c r="RWP30" s="10"/>
      <c r="RWQ30" s="10"/>
      <c r="RWR30" s="10"/>
      <c r="RWS30" s="10"/>
      <c r="RWT30" s="10"/>
      <c r="RWU30" s="10"/>
      <c r="RWV30" s="10"/>
      <c r="RWW30" s="10"/>
      <c r="RWX30" s="10"/>
      <c r="RWY30" s="10"/>
      <c r="RWZ30" s="10"/>
      <c r="RXA30" s="10"/>
      <c r="RXB30" s="10"/>
      <c r="RXC30" s="10"/>
      <c r="RXD30" s="10"/>
      <c r="RXE30" s="10"/>
      <c r="RXF30" s="10"/>
      <c r="RXG30" s="10"/>
      <c r="RXH30" s="10"/>
      <c r="RXI30" s="10"/>
      <c r="RXJ30" s="10"/>
      <c r="RXK30" s="10"/>
      <c r="RXL30" s="10"/>
      <c r="RXM30" s="10"/>
      <c r="RXN30" s="10"/>
      <c r="RXO30" s="10"/>
      <c r="RXP30" s="10"/>
      <c r="RXQ30" s="10"/>
      <c r="RXR30" s="10"/>
      <c r="RXS30" s="10"/>
      <c r="RXT30" s="10"/>
      <c r="RXU30" s="10"/>
      <c r="RXV30" s="10"/>
      <c r="RXW30" s="10"/>
      <c r="RXX30" s="10"/>
      <c r="RXY30" s="10"/>
      <c r="RXZ30" s="10"/>
      <c r="RYA30" s="10"/>
      <c r="RYB30" s="10"/>
      <c r="RYC30" s="10"/>
      <c r="RYD30" s="10"/>
      <c r="RYE30" s="10"/>
      <c r="RYF30" s="10"/>
      <c r="RYG30" s="10"/>
      <c r="RYH30" s="10"/>
      <c r="RYI30" s="10"/>
      <c r="RYJ30" s="10"/>
      <c r="RYK30" s="10"/>
      <c r="RYL30" s="10"/>
      <c r="RYM30" s="10"/>
      <c r="RYN30" s="10"/>
      <c r="RYO30" s="10"/>
      <c r="RYP30" s="10"/>
      <c r="RYQ30" s="10"/>
      <c r="RYR30" s="10"/>
      <c r="RYS30" s="10"/>
      <c r="RYT30" s="10"/>
      <c r="RYU30" s="10"/>
      <c r="RYV30" s="10"/>
      <c r="RYW30" s="10"/>
      <c r="RYX30" s="10"/>
      <c r="RYY30" s="10"/>
      <c r="RYZ30" s="10"/>
      <c r="RZA30" s="10"/>
      <c r="RZB30" s="10"/>
      <c r="RZC30" s="10"/>
      <c r="RZD30" s="10"/>
      <c r="RZE30" s="10"/>
      <c r="RZF30" s="10"/>
      <c r="RZG30" s="10"/>
      <c r="RZH30" s="10"/>
      <c r="RZI30" s="10"/>
      <c r="RZJ30" s="10"/>
      <c r="RZK30" s="10"/>
      <c r="RZL30" s="10"/>
      <c r="RZM30" s="10"/>
      <c r="RZN30" s="10"/>
      <c r="RZO30" s="10"/>
      <c r="RZP30" s="10"/>
      <c r="RZQ30" s="10"/>
      <c r="RZR30" s="10"/>
      <c r="RZS30" s="10"/>
      <c r="RZT30" s="10"/>
      <c r="RZU30" s="10"/>
      <c r="RZV30" s="10"/>
      <c r="RZW30" s="10"/>
      <c r="RZX30" s="10"/>
      <c r="RZY30" s="10"/>
      <c r="RZZ30" s="10"/>
      <c r="SAA30" s="10"/>
      <c r="SAB30" s="10"/>
      <c r="SAC30" s="10"/>
      <c r="SAD30" s="10"/>
      <c r="SAE30" s="10"/>
      <c r="SAF30" s="10"/>
      <c r="SAG30" s="10"/>
      <c r="SAH30" s="10"/>
      <c r="SAI30" s="10"/>
      <c r="SAJ30" s="10"/>
      <c r="SAK30" s="10"/>
      <c r="SAL30" s="10"/>
      <c r="SAM30" s="10"/>
      <c r="SAN30" s="10"/>
      <c r="SAO30" s="10"/>
      <c r="SAP30" s="10"/>
      <c r="SAQ30" s="10"/>
      <c r="SAR30" s="10"/>
      <c r="SAS30" s="10"/>
      <c r="SAT30" s="10"/>
      <c r="SAU30" s="10"/>
      <c r="SAV30" s="10"/>
      <c r="SAW30" s="10"/>
      <c r="SAX30" s="10"/>
      <c r="SAY30" s="10"/>
      <c r="SAZ30" s="10"/>
      <c r="SBA30" s="10"/>
      <c r="SBB30" s="10"/>
      <c r="SBC30" s="10"/>
      <c r="SBD30" s="10"/>
      <c r="SBE30" s="10"/>
      <c r="SBF30" s="10"/>
      <c r="SBG30" s="10"/>
      <c r="SBH30" s="10"/>
      <c r="SBI30" s="10"/>
      <c r="SBJ30" s="10"/>
      <c r="SBK30" s="10"/>
      <c r="SBL30" s="10"/>
      <c r="SBM30" s="10"/>
      <c r="SBN30" s="10"/>
      <c r="SBO30" s="10"/>
      <c r="SBP30" s="10"/>
      <c r="SBQ30" s="10"/>
      <c r="SBR30" s="10"/>
      <c r="SBS30" s="10"/>
      <c r="SBT30" s="10"/>
      <c r="SBU30" s="10"/>
      <c r="SBV30" s="10"/>
      <c r="SBW30" s="10"/>
      <c r="SBX30" s="10"/>
      <c r="SBY30" s="10"/>
      <c r="SBZ30" s="10"/>
      <c r="SCA30" s="10"/>
      <c r="SCB30" s="10"/>
      <c r="SCC30" s="10"/>
      <c r="SCD30" s="10"/>
      <c r="SCE30" s="10"/>
      <c r="SCF30" s="10"/>
      <c r="SCG30" s="10"/>
      <c r="SCH30" s="10"/>
      <c r="SCI30" s="10"/>
      <c r="SCJ30" s="10"/>
      <c r="SCK30" s="10"/>
      <c r="SCL30" s="10"/>
      <c r="SCM30" s="10"/>
      <c r="SCN30" s="10"/>
      <c r="SCO30" s="10"/>
      <c r="SCP30" s="10"/>
      <c r="SCQ30" s="10"/>
      <c r="SCR30" s="10"/>
      <c r="SCS30" s="10"/>
      <c r="SCT30" s="10"/>
      <c r="SCU30" s="10"/>
      <c r="SCV30" s="10"/>
      <c r="SCW30" s="10"/>
      <c r="SCX30" s="10"/>
      <c r="SCY30" s="10"/>
      <c r="SCZ30" s="10"/>
      <c r="SDA30" s="10"/>
      <c r="SDB30" s="10"/>
      <c r="SDC30" s="10"/>
      <c r="SDD30" s="10"/>
      <c r="SDE30" s="10"/>
      <c r="SDF30" s="10"/>
      <c r="SDG30" s="10"/>
      <c r="SDH30" s="10"/>
      <c r="SDI30" s="10"/>
      <c r="SDJ30" s="10"/>
      <c r="SDK30" s="10"/>
      <c r="SDL30" s="10"/>
      <c r="SDM30" s="10"/>
      <c r="SDN30" s="10"/>
      <c r="SDO30" s="10"/>
      <c r="SDP30" s="10"/>
      <c r="SDQ30" s="10"/>
      <c r="SDR30" s="10"/>
      <c r="SDS30" s="10"/>
      <c r="SDT30" s="10"/>
      <c r="SDU30" s="10"/>
      <c r="SDV30" s="10"/>
      <c r="SDW30" s="10"/>
      <c r="SDX30" s="10"/>
      <c r="SDY30" s="10"/>
      <c r="SDZ30" s="10"/>
      <c r="SEA30" s="10"/>
      <c r="SEB30" s="10"/>
      <c r="SEC30" s="10"/>
      <c r="SED30" s="10"/>
      <c r="SEE30" s="10"/>
      <c r="SEF30" s="10"/>
      <c r="SEG30" s="10"/>
      <c r="SEH30" s="10"/>
      <c r="SEI30" s="10"/>
      <c r="SEJ30" s="10"/>
      <c r="SEK30" s="10"/>
      <c r="SEL30" s="10"/>
      <c r="SEM30" s="10"/>
      <c r="SEN30" s="10"/>
      <c r="SEO30" s="10"/>
      <c r="SEP30" s="10"/>
      <c r="SEQ30" s="10"/>
      <c r="SER30" s="10"/>
      <c r="SES30" s="10"/>
      <c r="SET30" s="10"/>
      <c r="SEU30" s="10"/>
      <c r="SEV30" s="10"/>
      <c r="SEW30" s="10"/>
      <c r="SEX30" s="10"/>
      <c r="SEY30" s="10"/>
      <c r="SEZ30" s="10"/>
      <c r="SFA30" s="10"/>
      <c r="SFB30" s="10"/>
      <c r="SFC30" s="10"/>
      <c r="SFD30" s="10"/>
      <c r="SFE30" s="10"/>
      <c r="SFF30" s="10"/>
      <c r="SFG30" s="10"/>
      <c r="SFH30" s="10"/>
      <c r="SFI30" s="10"/>
      <c r="SFJ30" s="10"/>
      <c r="SFK30" s="10"/>
      <c r="SFL30" s="10"/>
      <c r="SFM30" s="10"/>
      <c r="SFN30" s="10"/>
      <c r="SFO30" s="10"/>
      <c r="SFP30" s="10"/>
      <c r="SFQ30" s="10"/>
      <c r="SFR30" s="10"/>
      <c r="SFS30" s="10"/>
      <c r="SFT30" s="10"/>
      <c r="SFU30" s="10"/>
      <c r="SFV30" s="10"/>
      <c r="SFW30" s="10"/>
      <c r="SFX30" s="10"/>
      <c r="SFY30" s="10"/>
      <c r="SFZ30" s="10"/>
      <c r="SGA30" s="10"/>
      <c r="SGB30" s="10"/>
      <c r="SGC30" s="10"/>
      <c r="SGD30" s="10"/>
      <c r="SGE30" s="10"/>
      <c r="SGF30" s="10"/>
      <c r="SGG30" s="10"/>
      <c r="SGH30" s="10"/>
      <c r="SGI30" s="10"/>
      <c r="SGJ30" s="10"/>
      <c r="SGK30" s="10"/>
      <c r="SGL30" s="10"/>
      <c r="SGM30" s="10"/>
      <c r="SGN30" s="10"/>
      <c r="SGO30" s="10"/>
      <c r="SGP30" s="10"/>
      <c r="SGQ30" s="10"/>
      <c r="SGR30" s="10"/>
      <c r="SGS30" s="10"/>
      <c r="SGT30" s="10"/>
      <c r="SGU30" s="10"/>
      <c r="SGV30" s="10"/>
      <c r="SGW30" s="10"/>
      <c r="SGX30" s="10"/>
      <c r="SGY30" s="10"/>
      <c r="SGZ30" s="10"/>
      <c r="SHA30" s="10"/>
      <c r="SHB30" s="10"/>
      <c r="SHC30" s="10"/>
      <c r="SHD30" s="10"/>
      <c r="SHE30" s="10"/>
      <c r="SHF30" s="10"/>
      <c r="SHG30" s="10"/>
      <c r="SHH30" s="10"/>
      <c r="SHI30" s="10"/>
      <c r="SHJ30" s="10"/>
      <c r="SHK30" s="10"/>
      <c r="SHL30" s="10"/>
      <c r="SHM30" s="10"/>
      <c r="SHN30" s="10"/>
      <c r="SHO30" s="10"/>
      <c r="SHP30" s="10"/>
      <c r="SHQ30" s="10"/>
      <c r="SHR30" s="10"/>
      <c r="SHS30" s="10"/>
      <c r="SHT30" s="10"/>
      <c r="SHU30" s="10"/>
      <c r="SHV30" s="10"/>
      <c r="SHW30" s="10"/>
      <c r="SHX30" s="10"/>
      <c r="SHY30" s="10"/>
      <c r="SHZ30" s="10"/>
      <c r="SIA30" s="10"/>
      <c r="SIB30" s="10"/>
      <c r="SIC30" s="10"/>
      <c r="SID30" s="10"/>
      <c r="SIE30" s="10"/>
      <c r="SIF30" s="10"/>
      <c r="SIG30" s="10"/>
      <c r="SIH30" s="10"/>
      <c r="SII30" s="10"/>
      <c r="SIJ30" s="10"/>
      <c r="SIK30" s="10"/>
      <c r="SIL30" s="10"/>
      <c r="SIM30" s="10"/>
      <c r="SIN30" s="10"/>
      <c r="SIO30" s="10"/>
      <c r="SIP30" s="10"/>
      <c r="SIQ30" s="10"/>
      <c r="SIR30" s="10"/>
      <c r="SIS30" s="10"/>
      <c r="SIT30" s="10"/>
      <c r="SIU30" s="10"/>
      <c r="SIV30" s="10"/>
      <c r="SIW30" s="10"/>
      <c r="SIX30" s="10"/>
      <c r="SIY30" s="10"/>
      <c r="SIZ30" s="10"/>
      <c r="SJA30" s="10"/>
      <c r="SJB30" s="10"/>
      <c r="SJC30" s="10"/>
      <c r="SJD30" s="10"/>
      <c r="SJE30" s="10"/>
      <c r="SJF30" s="10"/>
      <c r="SJG30" s="10"/>
      <c r="SJH30" s="10"/>
      <c r="SJI30" s="10"/>
      <c r="SJJ30" s="10"/>
      <c r="SJK30" s="10"/>
      <c r="SJL30" s="10"/>
      <c r="SJM30" s="10"/>
      <c r="SJN30" s="10"/>
      <c r="SJO30" s="10"/>
      <c r="SJP30" s="10"/>
      <c r="SJQ30" s="10"/>
      <c r="SJR30" s="10"/>
      <c r="SJS30" s="10"/>
      <c r="SJT30" s="10"/>
      <c r="SJU30" s="10"/>
      <c r="SJV30" s="10"/>
      <c r="SJW30" s="10"/>
      <c r="SJX30" s="10"/>
      <c r="SJY30" s="10"/>
      <c r="SJZ30" s="10"/>
      <c r="SKA30" s="10"/>
      <c r="SKB30" s="10"/>
      <c r="SKC30" s="10"/>
      <c r="SKD30" s="10"/>
      <c r="SKE30" s="10"/>
      <c r="SKF30" s="10"/>
      <c r="SKG30" s="10"/>
      <c r="SKH30" s="10"/>
      <c r="SKI30" s="10"/>
      <c r="SKJ30" s="10"/>
      <c r="SKK30" s="10"/>
      <c r="SKL30" s="10"/>
      <c r="SKM30" s="10"/>
      <c r="SKN30" s="10"/>
      <c r="SKO30" s="10"/>
      <c r="SKP30" s="10"/>
      <c r="SKQ30" s="10"/>
      <c r="SKR30" s="10"/>
      <c r="SKS30" s="10"/>
      <c r="SKT30" s="10"/>
      <c r="SKU30" s="10"/>
      <c r="SKV30" s="10"/>
      <c r="SKW30" s="10"/>
      <c r="SKX30" s="10"/>
      <c r="SKY30" s="10"/>
      <c r="SKZ30" s="10"/>
      <c r="SLA30" s="10"/>
      <c r="SLB30" s="10"/>
      <c r="SLC30" s="10"/>
      <c r="SLD30" s="10"/>
      <c r="SLE30" s="10"/>
      <c r="SLF30" s="10"/>
      <c r="SLG30" s="10"/>
      <c r="SLH30" s="10"/>
      <c r="SLI30" s="10"/>
      <c r="SLJ30" s="10"/>
      <c r="SLK30" s="10"/>
      <c r="SLL30" s="10"/>
      <c r="SLM30" s="10"/>
      <c r="SLN30" s="10"/>
      <c r="SLO30" s="10"/>
      <c r="SLP30" s="10"/>
      <c r="SLQ30" s="10"/>
      <c r="SLR30" s="10"/>
      <c r="SLS30" s="10"/>
      <c r="SLT30" s="10"/>
      <c r="SLU30" s="10"/>
      <c r="SLV30" s="10"/>
      <c r="SLW30" s="10"/>
      <c r="SLX30" s="10"/>
      <c r="SLY30" s="10"/>
      <c r="SLZ30" s="10"/>
      <c r="SMA30" s="10"/>
      <c r="SMB30" s="10"/>
      <c r="SMC30" s="10"/>
      <c r="SMD30" s="10"/>
      <c r="SME30" s="10"/>
      <c r="SMF30" s="10"/>
      <c r="SMG30" s="10"/>
      <c r="SMH30" s="10"/>
      <c r="SMI30" s="10"/>
      <c r="SMJ30" s="10"/>
      <c r="SMK30" s="10"/>
      <c r="SML30" s="10"/>
      <c r="SMM30" s="10"/>
      <c r="SMN30" s="10"/>
      <c r="SMO30" s="10"/>
      <c r="SMP30" s="10"/>
      <c r="SMQ30" s="10"/>
      <c r="SMR30" s="10"/>
      <c r="SMS30" s="10"/>
      <c r="SMT30" s="10"/>
      <c r="SMU30" s="10"/>
      <c r="SMV30" s="10"/>
      <c r="SMW30" s="10"/>
      <c r="SMX30" s="10"/>
      <c r="SMY30" s="10"/>
      <c r="SMZ30" s="10"/>
      <c r="SNA30" s="10"/>
      <c r="SNB30" s="10"/>
      <c r="SNC30" s="10"/>
      <c r="SND30" s="10"/>
      <c r="SNE30" s="10"/>
      <c r="SNF30" s="10"/>
      <c r="SNG30" s="10"/>
      <c r="SNH30" s="10"/>
      <c r="SNI30" s="10"/>
      <c r="SNJ30" s="10"/>
      <c r="SNK30" s="10"/>
      <c r="SNL30" s="10"/>
      <c r="SNM30" s="10"/>
      <c r="SNN30" s="10"/>
      <c r="SNO30" s="10"/>
      <c r="SNP30" s="10"/>
      <c r="SNQ30" s="10"/>
      <c r="SNR30" s="10"/>
      <c r="SNS30" s="10"/>
      <c r="SNT30" s="10"/>
      <c r="SNU30" s="10"/>
      <c r="SNV30" s="10"/>
      <c r="SNW30" s="10"/>
      <c r="SNX30" s="10"/>
      <c r="SNY30" s="10"/>
      <c r="SNZ30" s="10"/>
      <c r="SOA30" s="10"/>
      <c r="SOB30" s="10"/>
      <c r="SOC30" s="10"/>
      <c r="SOD30" s="10"/>
      <c r="SOE30" s="10"/>
      <c r="SOF30" s="10"/>
      <c r="SOG30" s="10"/>
      <c r="SOH30" s="10"/>
      <c r="SOI30" s="10"/>
      <c r="SOJ30" s="10"/>
      <c r="SOK30" s="10"/>
      <c r="SOL30" s="10"/>
      <c r="SOM30" s="10"/>
      <c r="SON30" s="10"/>
      <c r="SOO30" s="10"/>
      <c r="SOP30" s="10"/>
      <c r="SOQ30" s="10"/>
      <c r="SOR30" s="10"/>
      <c r="SOS30" s="10"/>
      <c r="SOT30" s="10"/>
      <c r="SOU30" s="10"/>
      <c r="SOV30" s="10"/>
      <c r="SOW30" s="10"/>
      <c r="SOX30" s="10"/>
      <c r="SOY30" s="10"/>
      <c r="SOZ30" s="10"/>
      <c r="SPA30" s="10"/>
      <c r="SPB30" s="10"/>
      <c r="SPC30" s="10"/>
      <c r="SPD30" s="10"/>
      <c r="SPE30" s="10"/>
      <c r="SPF30" s="10"/>
      <c r="SPG30" s="10"/>
      <c r="SPH30" s="10"/>
      <c r="SPI30" s="10"/>
      <c r="SPJ30" s="10"/>
      <c r="SPK30" s="10"/>
      <c r="SPL30" s="10"/>
      <c r="SPM30" s="10"/>
      <c r="SPN30" s="10"/>
      <c r="SPO30" s="10"/>
      <c r="SPP30" s="10"/>
      <c r="SPQ30" s="10"/>
      <c r="SPR30" s="10"/>
      <c r="SPS30" s="10"/>
      <c r="SPT30" s="10"/>
      <c r="SPU30" s="10"/>
      <c r="SPV30" s="10"/>
      <c r="SPW30" s="10"/>
      <c r="SPX30" s="10"/>
      <c r="SPY30" s="10"/>
      <c r="SPZ30" s="10"/>
      <c r="SQA30" s="10"/>
      <c r="SQB30" s="10"/>
      <c r="SQC30" s="10"/>
      <c r="SQD30" s="10"/>
      <c r="SQE30" s="10"/>
      <c r="SQF30" s="10"/>
      <c r="SQG30" s="10"/>
      <c r="SQH30" s="10"/>
      <c r="SQI30" s="10"/>
      <c r="SQJ30" s="10"/>
      <c r="SQK30" s="10"/>
      <c r="SQL30" s="10"/>
      <c r="SQM30" s="10"/>
      <c r="SQN30" s="10"/>
      <c r="SQO30" s="10"/>
      <c r="SQP30" s="10"/>
      <c r="SQQ30" s="10"/>
      <c r="SQR30" s="10"/>
      <c r="SQS30" s="10"/>
      <c r="SQT30" s="10"/>
      <c r="SQU30" s="10"/>
      <c r="SQV30" s="10"/>
      <c r="SQW30" s="10"/>
      <c r="SQX30" s="10"/>
      <c r="SQY30" s="10"/>
      <c r="SQZ30" s="10"/>
      <c r="SRA30" s="10"/>
      <c r="SRB30" s="10"/>
      <c r="SRC30" s="10"/>
      <c r="SRD30" s="10"/>
      <c r="SRE30" s="10"/>
      <c r="SRF30" s="10"/>
      <c r="SRG30" s="10"/>
      <c r="SRH30" s="10"/>
      <c r="SRI30" s="10"/>
      <c r="SRJ30" s="10"/>
      <c r="SRK30" s="10"/>
      <c r="SRL30" s="10"/>
      <c r="SRM30" s="10"/>
      <c r="SRN30" s="10"/>
      <c r="SRO30" s="10"/>
      <c r="SRP30" s="10"/>
      <c r="SRQ30" s="10"/>
      <c r="SRR30" s="10"/>
      <c r="SRS30" s="10"/>
      <c r="SRT30" s="10"/>
      <c r="SRU30" s="10"/>
      <c r="SRV30" s="10"/>
      <c r="SRW30" s="10"/>
      <c r="SRX30" s="10"/>
      <c r="SRY30" s="10"/>
      <c r="SRZ30" s="10"/>
      <c r="SSA30" s="10"/>
      <c r="SSB30" s="10"/>
      <c r="SSC30" s="10"/>
      <c r="SSD30" s="10"/>
      <c r="SSE30" s="10"/>
      <c r="SSF30" s="10"/>
      <c r="SSG30" s="10"/>
      <c r="SSH30" s="10"/>
      <c r="SSI30" s="10"/>
      <c r="SSJ30" s="10"/>
      <c r="SSK30" s="10"/>
      <c r="SSL30" s="10"/>
      <c r="SSM30" s="10"/>
      <c r="SSN30" s="10"/>
      <c r="SSO30" s="10"/>
      <c r="SSP30" s="10"/>
      <c r="SSQ30" s="10"/>
      <c r="SSR30" s="10"/>
      <c r="SSS30" s="10"/>
      <c r="SST30" s="10"/>
      <c r="SSU30" s="10"/>
      <c r="SSV30" s="10"/>
      <c r="SSW30" s="10"/>
      <c r="SSX30" s="10"/>
      <c r="SSY30" s="10"/>
      <c r="SSZ30" s="10"/>
      <c r="STA30" s="10"/>
      <c r="STB30" s="10"/>
      <c r="STC30" s="10"/>
      <c r="STD30" s="10"/>
      <c r="STE30" s="10"/>
      <c r="STF30" s="10"/>
      <c r="STG30" s="10"/>
      <c r="STH30" s="10"/>
      <c r="STI30" s="10"/>
      <c r="STJ30" s="10"/>
      <c r="STK30" s="10"/>
      <c r="STL30" s="10"/>
      <c r="STM30" s="10"/>
      <c r="STN30" s="10"/>
      <c r="STO30" s="10"/>
      <c r="STP30" s="10"/>
      <c r="STQ30" s="10"/>
      <c r="STR30" s="10"/>
      <c r="STS30" s="10"/>
      <c r="STT30" s="10"/>
      <c r="STU30" s="10"/>
      <c r="STV30" s="10"/>
      <c r="STW30" s="10"/>
      <c r="STX30" s="10"/>
      <c r="STY30" s="10"/>
      <c r="STZ30" s="10"/>
      <c r="SUA30" s="10"/>
      <c r="SUB30" s="10"/>
      <c r="SUC30" s="10"/>
      <c r="SUD30" s="10"/>
      <c r="SUE30" s="10"/>
      <c r="SUF30" s="10"/>
      <c r="SUG30" s="10"/>
      <c r="SUH30" s="10"/>
      <c r="SUI30" s="10"/>
      <c r="SUJ30" s="10"/>
      <c r="SUK30" s="10"/>
      <c r="SUL30" s="10"/>
      <c r="SUM30" s="10"/>
      <c r="SUN30" s="10"/>
      <c r="SUO30" s="10"/>
      <c r="SUP30" s="10"/>
      <c r="SUQ30" s="10"/>
      <c r="SUR30" s="10"/>
      <c r="SUS30" s="10"/>
      <c r="SUT30" s="10"/>
      <c r="SUU30" s="10"/>
      <c r="SUV30" s="10"/>
      <c r="SUW30" s="10"/>
      <c r="SUX30" s="10"/>
      <c r="SUY30" s="10"/>
      <c r="SUZ30" s="10"/>
      <c r="SVA30" s="10"/>
      <c r="SVB30" s="10"/>
      <c r="SVC30" s="10"/>
      <c r="SVD30" s="10"/>
      <c r="SVE30" s="10"/>
      <c r="SVF30" s="10"/>
      <c r="SVG30" s="10"/>
      <c r="SVH30" s="10"/>
      <c r="SVI30" s="10"/>
      <c r="SVJ30" s="10"/>
      <c r="SVK30" s="10"/>
      <c r="SVL30" s="10"/>
      <c r="SVM30" s="10"/>
      <c r="SVN30" s="10"/>
      <c r="SVO30" s="10"/>
      <c r="SVP30" s="10"/>
      <c r="SVQ30" s="10"/>
      <c r="SVR30" s="10"/>
      <c r="SVS30" s="10"/>
      <c r="SVT30" s="10"/>
      <c r="SVU30" s="10"/>
      <c r="SVV30" s="10"/>
      <c r="SVW30" s="10"/>
      <c r="SVX30" s="10"/>
      <c r="SVY30" s="10"/>
      <c r="SVZ30" s="10"/>
      <c r="SWA30" s="10"/>
      <c r="SWB30" s="10"/>
      <c r="SWC30" s="10"/>
      <c r="SWD30" s="10"/>
      <c r="SWE30" s="10"/>
      <c r="SWF30" s="10"/>
      <c r="SWG30" s="10"/>
      <c r="SWH30" s="10"/>
      <c r="SWI30" s="10"/>
      <c r="SWJ30" s="10"/>
      <c r="SWK30" s="10"/>
      <c r="SWL30" s="10"/>
      <c r="SWM30" s="10"/>
      <c r="SWN30" s="10"/>
      <c r="SWO30" s="10"/>
      <c r="SWP30" s="10"/>
      <c r="SWQ30" s="10"/>
      <c r="SWR30" s="10"/>
      <c r="SWS30" s="10"/>
      <c r="SWT30" s="10"/>
      <c r="SWU30" s="10"/>
      <c r="SWV30" s="10"/>
      <c r="SWW30" s="10"/>
      <c r="SWX30" s="10"/>
      <c r="SWY30" s="10"/>
      <c r="SWZ30" s="10"/>
      <c r="SXA30" s="10"/>
      <c r="SXB30" s="10"/>
      <c r="SXC30" s="10"/>
      <c r="SXD30" s="10"/>
      <c r="SXE30" s="10"/>
      <c r="SXF30" s="10"/>
      <c r="SXG30" s="10"/>
      <c r="SXH30" s="10"/>
      <c r="SXI30" s="10"/>
      <c r="SXJ30" s="10"/>
      <c r="SXK30" s="10"/>
      <c r="SXL30" s="10"/>
      <c r="SXM30" s="10"/>
      <c r="SXN30" s="10"/>
      <c r="SXO30" s="10"/>
      <c r="SXP30" s="10"/>
      <c r="SXQ30" s="10"/>
      <c r="SXR30" s="10"/>
      <c r="SXS30" s="10"/>
      <c r="SXT30" s="10"/>
      <c r="SXU30" s="10"/>
      <c r="SXV30" s="10"/>
      <c r="SXW30" s="10"/>
      <c r="SXX30" s="10"/>
      <c r="SXY30" s="10"/>
      <c r="SXZ30" s="10"/>
      <c r="SYA30" s="10"/>
      <c r="SYB30" s="10"/>
      <c r="SYC30" s="10"/>
      <c r="SYD30" s="10"/>
      <c r="SYE30" s="10"/>
      <c r="SYF30" s="10"/>
      <c r="SYG30" s="10"/>
      <c r="SYH30" s="10"/>
      <c r="SYI30" s="10"/>
      <c r="SYJ30" s="10"/>
      <c r="SYK30" s="10"/>
      <c r="SYL30" s="10"/>
      <c r="SYM30" s="10"/>
      <c r="SYN30" s="10"/>
      <c r="SYO30" s="10"/>
      <c r="SYP30" s="10"/>
      <c r="SYQ30" s="10"/>
      <c r="SYR30" s="10"/>
      <c r="SYS30" s="10"/>
      <c r="SYT30" s="10"/>
      <c r="SYU30" s="10"/>
      <c r="SYV30" s="10"/>
      <c r="SYW30" s="10"/>
      <c r="SYX30" s="10"/>
      <c r="SYY30" s="10"/>
      <c r="SYZ30" s="10"/>
      <c r="SZA30" s="10"/>
      <c r="SZB30" s="10"/>
      <c r="SZC30" s="10"/>
      <c r="SZD30" s="10"/>
      <c r="SZE30" s="10"/>
      <c r="SZF30" s="10"/>
      <c r="SZG30" s="10"/>
      <c r="SZH30" s="10"/>
      <c r="SZI30" s="10"/>
      <c r="SZJ30" s="10"/>
      <c r="SZK30" s="10"/>
      <c r="SZL30" s="10"/>
      <c r="SZM30" s="10"/>
      <c r="SZN30" s="10"/>
      <c r="SZO30" s="10"/>
      <c r="SZP30" s="10"/>
      <c r="SZQ30" s="10"/>
      <c r="SZR30" s="10"/>
      <c r="SZS30" s="10"/>
      <c r="SZT30" s="10"/>
      <c r="SZU30" s="10"/>
      <c r="SZV30" s="10"/>
      <c r="SZW30" s="10"/>
      <c r="SZX30" s="10"/>
      <c r="SZY30" s="10"/>
      <c r="SZZ30" s="10"/>
      <c r="TAA30" s="10"/>
      <c r="TAB30" s="10"/>
      <c r="TAC30" s="10"/>
      <c r="TAD30" s="10"/>
      <c r="TAE30" s="10"/>
      <c r="TAF30" s="10"/>
      <c r="TAG30" s="10"/>
      <c r="TAH30" s="10"/>
      <c r="TAI30" s="10"/>
      <c r="TAJ30" s="10"/>
      <c r="TAK30" s="10"/>
      <c r="TAL30" s="10"/>
      <c r="TAM30" s="10"/>
      <c r="TAN30" s="10"/>
      <c r="TAO30" s="10"/>
      <c r="TAP30" s="10"/>
      <c r="TAQ30" s="10"/>
      <c r="TAR30" s="10"/>
      <c r="TAS30" s="10"/>
      <c r="TAT30" s="10"/>
      <c r="TAU30" s="10"/>
      <c r="TAV30" s="10"/>
      <c r="TAW30" s="10"/>
      <c r="TAX30" s="10"/>
      <c r="TAY30" s="10"/>
      <c r="TAZ30" s="10"/>
      <c r="TBA30" s="10"/>
      <c r="TBB30" s="10"/>
      <c r="TBC30" s="10"/>
      <c r="TBD30" s="10"/>
      <c r="TBE30" s="10"/>
      <c r="TBF30" s="10"/>
      <c r="TBG30" s="10"/>
      <c r="TBH30" s="10"/>
      <c r="TBI30" s="10"/>
      <c r="TBJ30" s="10"/>
      <c r="TBK30" s="10"/>
      <c r="TBL30" s="10"/>
      <c r="TBM30" s="10"/>
      <c r="TBN30" s="10"/>
      <c r="TBO30" s="10"/>
      <c r="TBP30" s="10"/>
      <c r="TBQ30" s="10"/>
      <c r="TBR30" s="10"/>
      <c r="TBS30" s="10"/>
      <c r="TBT30" s="10"/>
      <c r="TBU30" s="10"/>
      <c r="TBV30" s="10"/>
      <c r="TBW30" s="10"/>
      <c r="TBX30" s="10"/>
      <c r="TBY30" s="10"/>
      <c r="TBZ30" s="10"/>
      <c r="TCA30" s="10"/>
      <c r="TCB30" s="10"/>
      <c r="TCC30" s="10"/>
      <c r="TCD30" s="10"/>
      <c r="TCE30" s="10"/>
      <c r="TCF30" s="10"/>
      <c r="TCG30" s="10"/>
      <c r="TCH30" s="10"/>
      <c r="TCI30" s="10"/>
      <c r="TCJ30" s="10"/>
      <c r="TCK30" s="10"/>
      <c r="TCL30" s="10"/>
      <c r="TCM30" s="10"/>
      <c r="TCN30" s="10"/>
      <c r="TCO30" s="10"/>
      <c r="TCP30" s="10"/>
      <c r="TCQ30" s="10"/>
      <c r="TCR30" s="10"/>
      <c r="TCS30" s="10"/>
      <c r="TCT30" s="10"/>
      <c r="TCU30" s="10"/>
      <c r="TCV30" s="10"/>
      <c r="TCW30" s="10"/>
      <c r="TCX30" s="10"/>
      <c r="TCY30" s="10"/>
      <c r="TCZ30" s="10"/>
      <c r="TDA30" s="10"/>
      <c r="TDB30" s="10"/>
      <c r="TDC30" s="10"/>
      <c r="TDD30" s="10"/>
      <c r="TDE30" s="10"/>
      <c r="TDF30" s="10"/>
      <c r="TDG30" s="10"/>
      <c r="TDH30" s="10"/>
      <c r="TDI30" s="10"/>
      <c r="TDJ30" s="10"/>
      <c r="TDK30" s="10"/>
      <c r="TDL30" s="10"/>
      <c r="TDM30" s="10"/>
      <c r="TDN30" s="10"/>
      <c r="TDO30" s="10"/>
      <c r="TDP30" s="10"/>
      <c r="TDQ30" s="10"/>
      <c r="TDR30" s="10"/>
      <c r="TDS30" s="10"/>
      <c r="TDT30" s="10"/>
      <c r="TDU30" s="10"/>
      <c r="TDV30" s="10"/>
      <c r="TDW30" s="10"/>
      <c r="TDX30" s="10"/>
      <c r="TDY30" s="10"/>
      <c r="TDZ30" s="10"/>
      <c r="TEA30" s="10"/>
      <c r="TEB30" s="10"/>
      <c r="TEC30" s="10"/>
      <c r="TED30" s="10"/>
      <c r="TEE30" s="10"/>
      <c r="TEF30" s="10"/>
      <c r="TEG30" s="10"/>
      <c r="TEH30" s="10"/>
      <c r="TEI30" s="10"/>
      <c r="TEJ30" s="10"/>
      <c r="TEK30" s="10"/>
      <c r="TEL30" s="10"/>
      <c r="TEM30" s="10"/>
      <c r="TEN30" s="10"/>
      <c r="TEO30" s="10"/>
      <c r="TEP30" s="10"/>
      <c r="TEQ30" s="10"/>
      <c r="TER30" s="10"/>
      <c r="TES30" s="10"/>
      <c r="TET30" s="10"/>
      <c r="TEU30" s="10"/>
      <c r="TEV30" s="10"/>
      <c r="TEW30" s="10"/>
      <c r="TEX30" s="10"/>
      <c r="TEY30" s="10"/>
      <c r="TEZ30" s="10"/>
      <c r="TFA30" s="10"/>
      <c r="TFB30" s="10"/>
      <c r="TFC30" s="10"/>
      <c r="TFD30" s="10"/>
      <c r="TFE30" s="10"/>
      <c r="TFF30" s="10"/>
      <c r="TFG30" s="10"/>
      <c r="TFH30" s="10"/>
      <c r="TFI30" s="10"/>
      <c r="TFJ30" s="10"/>
      <c r="TFK30" s="10"/>
      <c r="TFL30" s="10"/>
      <c r="TFM30" s="10"/>
      <c r="TFN30" s="10"/>
      <c r="TFO30" s="10"/>
      <c r="TFP30" s="10"/>
      <c r="TFQ30" s="10"/>
      <c r="TFR30" s="10"/>
      <c r="TFS30" s="10"/>
      <c r="TFT30" s="10"/>
      <c r="TFU30" s="10"/>
      <c r="TFV30" s="10"/>
      <c r="TFW30" s="10"/>
      <c r="TFX30" s="10"/>
      <c r="TFY30" s="10"/>
      <c r="TFZ30" s="10"/>
      <c r="TGA30" s="10"/>
      <c r="TGB30" s="10"/>
      <c r="TGC30" s="10"/>
      <c r="TGD30" s="10"/>
      <c r="TGE30" s="10"/>
      <c r="TGF30" s="10"/>
      <c r="TGG30" s="10"/>
      <c r="TGH30" s="10"/>
      <c r="TGI30" s="10"/>
      <c r="TGJ30" s="10"/>
      <c r="TGK30" s="10"/>
      <c r="TGL30" s="10"/>
      <c r="TGM30" s="10"/>
      <c r="TGN30" s="10"/>
      <c r="TGO30" s="10"/>
      <c r="TGP30" s="10"/>
      <c r="TGQ30" s="10"/>
      <c r="TGR30" s="10"/>
      <c r="TGS30" s="10"/>
      <c r="TGT30" s="10"/>
      <c r="TGU30" s="10"/>
      <c r="TGV30" s="10"/>
      <c r="TGW30" s="10"/>
      <c r="TGX30" s="10"/>
      <c r="TGY30" s="10"/>
      <c r="TGZ30" s="10"/>
      <c r="THA30" s="10"/>
      <c r="THB30" s="10"/>
      <c r="THC30" s="10"/>
      <c r="THD30" s="10"/>
      <c r="THE30" s="10"/>
      <c r="THF30" s="10"/>
      <c r="THG30" s="10"/>
      <c r="THH30" s="10"/>
      <c r="THI30" s="10"/>
      <c r="THJ30" s="10"/>
      <c r="THK30" s="10"/>
      <c r="THL30" s="10"/>
      <c r="THM30" s="10"/>
      <c r="THN30" s="10"/>
      <c r="THO30" s="10"/>
      <c r="THP30" s="10"/>
      <c r="THQ30" s="10"/>
      <c r="THR30" s="10"/>
      <c r="THS30" s="10"/>
      <c r="THT30" s="10"/>
      <c r="THU30" s="10"/>
      <c r="THV30" s="10"/>
      <c r="THW30" s="10"/>
      <c r="THX30" s="10"/>
      <c r="THY30" s="10"/>
      <c r="THZ30" s="10"/>
      <c r="TIA30" s="10"/>
      <c r="TIB30" s="10"/>
      <c r="TIC30" s="10"/>
      <c r="TID30" s="10"/>
      <c r="TIE30" s="10"/>
      <c r="TIF30" s="10"/>
      <c r="TIG30" s="10"/>
      <c r="TIH30" s="10"/>
      <c r="TII30" s="10"/>
      <c r="TIJ30" s="10"/>
      <c r="TIK30" s="10"/>
      <c r="TIL30" s="10"/>
      <c r="TIM30" s="10"/>
      <c r="TIN30" s="10"/>
      <c r="TIO30" s="10"/>
      <c r="TIP30" s="10"/>
      <c r="TIQ30" s="10"/>
      <c r="TIR30" s="10"/>
      <c r="TIS30" s="10"/>
      <c r="TIT30" s="10"/>
      <c r="TIU30" s="10"/>
      <c r="TIV30" s="10"/>
      <c r="TIW30" s="10"/>
      <c r="TIX30" s="10"/>
      <c r="TIY30" s="10"/>
      <c r="TIZ30" s="10"/>
      <c r="TJA30" s="10"/>
      <c r="TJB30" s="10"/>
      <c r="TJC30" s="10"/>
      <c r="TJD30" s="10"/>
      <c r="TJE30" s="10"/>
      <c r="TJF30" s="10"/>
      <c r="TJG30" s="10"/>
      <c r="TJH30" s="10"/>
      <c r="TJI30" s="10"/>
      <c r="TJJ30" s="10"/>
      <c r="TJK30" s="10"/>
      <c r="TJL30" s="10"/>
      <c r="TJM30" s="10"/>
      <c r="TJN30" s="10"/>
      <c r="TJO30" s="10"/>
      <c r="TJP30" s="10"/>
      <c r="TJQ30" s="10"/>
      <c r="TJR30" s="10"/>
      <c r="TJS30" s="10"/>
      <c r="TJT30" s="10"/>
      <c r="TJU30" s="10"/>
      <c r="TJV30" s="10"/>
      <c r="TJW30" s="10"/>
      <c r="TJX30" s="10"/>
      <c r="TJY30" s="10"/>
      <c r="TJZ30" s="10"/>
      <c r="TKA30" s="10"/>
      <c r="TKB30" s="10"/>
      <c r="TKC30" s="10"/>
      <c r="TKD30" s="10"/>
      <c r="TKE30" s="10"/>
      <c r="TKF30" s="10"/>
      <c r="TKG30" s="10"/>
      <c r="TKH30" s="10"/>
      <c r="TKI30" s="10"/>
      <c r="TKJ30" s="10"/>
      <c r="TKK30" s="10"/>
      <c r="TKL30" s="10"/>
      <c r="TKM30" s="10"/>
      <c r="TKN30" s="10"/>
      <c r="TKO30" s="10"/>
      <c r="TKP30" s="10"/>
      <c r="TKQ30" s="10"/>
      <c r="TKR30" s="10"/>
      <c r="TKS30" s="10"/>
      <c r="TKT30" s="10"/>
      <c r="TKU30" s="10"/>
      <c r="TKV30" s="10"/>
      <c r="TKW30" s="10"/>
      <c r="TKX30" s="10"/>
      <c r="TKY30" s="10"/>
      <c r="TKZ30" s="10"/>
      <c r="TLA30" s="10"/>
      <c r="TLB30" s="10"/>
      <c r="TLC30" s="10"/>
      <c r="TLD30" s="10"/>
      <c r="TLE30" s="10"/>
      <c r="TLF30" s="10"/>
      <c r="TLG30" s="10"/>
      <c r="TLH30" s="10"/>
      <c r="TLI30" s="10"/>
      <c r="TLJ30" s="10"/>
      <c r="TLK30" s="10"/>
      <c r="TLL30" s="10"/>
      <c r="TLM30" s="10"/>
      <c r="TLN30" s="10"/>
      <c r="TLO30" s="10"/>
      <c r="TLP30" s="10"/>
      <c r="TLQ30" s="10"/>
      <c r="TLR30" s="10"/>
      <c r="TLS30" s="10"/>
      <c r="TLT30" s="10"/>
      <c r="TLU30" s="10"/>
      <c r="TLV30" s="10"/>
      <c r="TLW30" s="10"/>
      <c r="TLX30" s="10"/>
      <c r="TLY30" s="10"/>
      <c r="TLZ30" s="10"/>
      <c r="TMA30" s="10"/>
      <c r="TMB30" s="10"/>
      <c r="TMC30" s="10"/>
      <c r="TMD30" s="10"/>
      <c r="TME30" s="10"/>
      <c r="TMF30" s="10"/>
      <c r="TMG30" s="10"/>
      <c r="TMH30" s="10"/>
      <c r="TMI30" s="10"/>
      <c r="TMJ30" s="10"/>
      <c r="TMK30" s="10"/>
      <c r="TML30" s="10"/>
      <c r="TMM30" s="10"/>
      <c r="TMN30" s="10"/>
      <c r="TMO30" s="10"/>
      <c r="TMP30" s="10"/>
      <c r="TMQ30" s="10"/>
      <c r="TMR30" s="10"/>
      <c r="TMS30" s="10"/>
      <c r="TMT30" s="10"/>
      <c r="TMU30" s="10"/>
      <c r="TMV30" s="10"/>
      <c r="TMW30" s="10"/>
      <c r="TMX30" s="10"/>
      <c r="TMY30" s="10"/>
      <c r="TMZ30" s="10"/>
      <c r="TNA30" s="10"/>
      <c r="TNB30" s="10"/>
      <c r="TNC30" s="10"/>
      <c r="TND30" s="10"/>
      <c r="TNE30" s="10"/>
      <c r="TNF30" s="10"/>
      <c r="TNG30" s="10"/>
      <c r="TNH30" s="10"/>
      <c r="TNI30" s="10"/>
      <c r="TNJ30" s="10"/>
      <c r="TNK30" s="10"/>
      <c r="TNL30" s="10"/>
      <c r="TNM30" s="10"/>
      <c r="TNN30" s="10"/>
      <c r="TNO30" s="10"/>
      <c r="TNP30" s="10"/>
      <c r="TNQ30" s="10"/>
      <c r="TNR30" s="10"/>
      <c r="TNS30" s="10"/>
      <c r="TNT30" s="10"/>
      <c r="TNU30" s="10"/>
      <c r="TNV30" s="10"/>
      <c r="TNW30" s="10"/>
      <c r="TNX30" s="10"/>
      <c r="TNY30" s="10"/>
      <c r="TNZ30" s="10"/>
      <c r="TOA30" s="10"/>
      <c r="TOB30" s="10"/>
      <c r="TOC30" s="10"/>
      <c r="TOD30" s="10"/>
      <c r="TOE30" s="10"/>
      <c r="TOF30" s="10"/>
      <c r="TOG30" s="10"/>
      <c r="TOH30" s="10"/>
      <c r="TOI30" s="10"/>
      <c r="TOJ30" s="10"/>
      <c r="TOK30" s="10"/>
      <c r="TOL30" s="10"/>
      <c r="TOM30" s="10"/>
      <c r="TON30" s="10"/>
      <c r="TOO30" s="10"/>
      <c r="TOP30" s="10"/>
      <c r="TOQ30" s="10"/>
      <c r="TOR30" s="10"/>
      <c r="TOS30" s="10"/>
      <c r="TOT30" s="10"/>
      <c r="TOU30" s="10"/>
      <c r="TOV30" s="10"/>
      <c r="TOW30" s="10"/>
      <c r="TOX30" s="10"/>
      <c r="TOY30" s="10"/>
      <c r="TOZ30" s="10"/>
      <c r="TPA30" s="10"/>
      <c r="TPB30" s="10"/>
      <c r="TPC30" s="10"/>
      <c r="TPD30" s="10"/>
      <c r="TPE30" s="10"/>
      <c r="TPF30" s="10"/>
      <c r="TPG30" s="10"/>
      <c r="TPH30" s="10"/>
      <c r="TPI30" s="10"/>
      <c r="TPJ30" s="10"/>
      <c r="TPK30" s="10"/>
      <c r="TPL30" s="10"/>
      <c r="TPM30" s="10"/>
      <c r="TPN30" s="10"/>
      <c r="TPO30" s="10"/>
      <c r="TPP30" s="10"/>
      <c r="TPQ30" s="10"/>
      <c r="TPR30" s="10"/>
      <c r="TPS30" s="10"/>
      <c r="TPT30" s="10"/>
      <c r="TPU30" s="10"/>
      <c r="TPV30" s="10"/>
      <c r="TPW30" s="10"/>
      <c r="TPX30" s="10"/>
      <c r="TPY30" s="10"/>
      <c r="TPZ30" s="10"/>
      <c r="TQA30" s="10"/>
      <c r="TQB30" s="10"/>
      <c r="TQC30" s="10"/>
      <c r="TQD30" s="10"/>
      <c r="TQE30" s="10"/>
      <c r="TQF30" s="10"/>
      <c r="TQG30" s="10"/>
      <c r="TQH30" s="10"/>
      <c r="TQI30" s="10"/>
      <c r="TQJ30" s="10"/>
      <c r="TQK30" s="10"/>
      <c r="TQL30" s="10"/>
      <c r="TQM30" s="10"/>
      <c r="TQN30" s="10"/>
      <c r="TQO30" s="10"/>
      <c r="TQP30" s="10"/>
      <c r="TQQ30" s="10"/>
      <c r="TQR30" s="10"/>
      <c r="TQS30" s="10"/>
      <c r="TQT30" s="10"/>
      <c r="TQU30" s="10"/>
      <c r="TQV30" s="10"/>
      <c r="TQW30" s="10"/>
      <c r="TQX30" s="10"/>
      <c r="TQY30" s="10"/>
      <c r="TQZ30" s="10"/>
      <c r="TRA30" s="10"/>
      <c r="TRB30" s="10"/>
      <c r="TRC30" s="10"/>
      <c r="TRD30" s="10"/>
      <c r="TRE30" s="10"/>
      <c r="TRF30" s="10"/>
      <c r="TRG30" s="10"/>
      <c r="TRH30" s="10"/>
      <c r="TRI30" s="10"/>
      <c r="TRJ30" s="10"/>
      <c r="TRK30" s="10"/>
      <c r="TRL30" s="10"/>
      <c r="TRM30" s="10"/>
      <c r="TRN30" s="10"/>
      <c r="TRO30" s="10"/>
      <c r="TRP30" s="10"/>
      <c r="TRQ30" s="10"/>
      <c r="TRR30" s="10"/>
      <c r="TRS30" s="10"/>
      <c r="TRT30" s="10"/>
      <c r="TRU30" s="10"/>
      <c r="TRV30" s="10"/>
      <c r="TRW30" s="10"/>
      <c r="TRX30" s="10"/>
      <c r="TRY30" s="10"/>
      <c r="TRZ30" s="10"/>
      <c r="TSA30" s="10"/>
      <c r="TSB30" s="10"/>
      <c r="TSC30" s="10"/>
      <c r="TSD30" s="10"/>
      <c r="TSE30" s="10"/>
      <c r="TSF30" s="10"/>
      <c r="TSG30" s="10"/>
      <c r="TSH30" s="10"/>
      <c r="TSI30" s="10"/>
      <c r="TSJ30" s="10"/>
      <c r="TSK30" s="10"/>
      <c r="TSL30" s="10"/>
      <c r="TSM30" s="10"/>
      <c r="TSN30" s="10"/>
      <c r="TSO30" s="10"/>
      <c r="TSP30" s="10"/>
      <c r="TSQ30" s="10"/>
      <c r="TSR30" s="10"/>
      <c r="TSS30" s="10"/>
      <c r="TST30" s="10"/>
      <c r="TSU30" s="10"/>
      <c r="TSV30" s="10"/>
      <c r="TSW30" s="10"/>
      <c r="TSX30" s="10"/>
      <c r="TSY30" s="10"/>
      <c r="TSZ30" s="10"/>
      <c r="TTA30" s="10"/>
      <c r="TTB30" s="10"/>
      <c r="TTC30" s="10"/>
      <c r="TTD30" s="10"/>
      <c r="TTE30" s="10"/>
      <c r="TTF30" s="10"/>
      <c r="TTG30" s="10"/>
      <c r="TTH30" s="10"/>
      <c r="TTI30" s="10"/>
      <c r="TTJ30" s="10"/>
      <c r="TTK30" s="10"/>
      <c r="TTL30" s="10"/>
      <c r="TTM30" s="10"/>
      <c r="TTN30" s="10"/>
      <c r="TTO30" s="10"/>
      <c r="TTP30" s="10"/>
      <c r="TTQ30" s="10"/>
      <c r="TTR30" s="10"/>
      <c r="TTS30" s="10"/>
      <c r="TTT30" s="10"/>
      <c r="TTU30" s="10"/>
      <c r="TTV30" s="10"/>
      <c r="TTW30" s="10"/>
      <c r="TTX30" s="10"/>
      <c r="TTY30" s="10"/>
      <c r="TTZ30" s="10"/>
      <c r="TUA30" s="10"/>
      <c r="TUB30" s="10"/>
      <c r="TUC30" s="10"/>
      <c r="TUD30" s="10"/>
      <c r="TUE30" s="10"/>
      <c r="TUF30" s="10"/>
      <c r="TUG30" s="10"/>
      <c r="TUH30" s="10"/>
      <c r="TUI30" s="10"/>
      <c r="TUJ30" s="10"/>
      <c r="TUK30" s="10"/>
      <c r="TUL30" s="10"/>
      <c r="TUM30" s="10"/>
      <c r="TUN30" s="10"/>
      <c r="TUO30" s="10"/>
      <c r="TUP30" s="10"/>
      <c r="TUQ30" s="10"/>
      <c r="TUR30" s="10"/>
      <c r="TUS30" s="10"/>
      <c r="TUT30" s="10"/>
      <c r="TUU30" s="10"/>
      <c r="TUV30" s="10"/>
      <c r="TUW30" s="10"/>
      <c r="TUX30" s="10"/>
      <c r="TUY30" s="10"/>
      <c r="TUZ30" s="10"/>
      <c r="TVA30" s="10"/>
      <c r="TVB30" s="10"/>
      <c r="TVC30" s="10"/>
      <c r="TVD30" s="10"/>
      <c r="TVE30" s="10"/>
      <c r="TVF30" s="10"/>
      <c r="TVG30" s="10"/>
      <c r="TVH30" s="10"/>
      <c r="TVI30" s="10"/>
      <c r="TVJ30" s="10"/>
      <c r="TVK30" s="10"/>
      <c r="TVL30" s="10"/>
      <c r="TVM30" s="10"/>
      <c r="TVN30" s="10"/>
      <c r="TVO30" s="10"/>
      <c r="TVP30" s="10"/>
      <c r="TVQ30" s="10"/>
      <c r="TVR30" s="10"/>
      <c r="TVS30" s="10"/>
      <c r="TVT30" s="10"/>
      <c r="TVU30" s="10"/>
      <c r="TVV30" s="10"/>
      <c r="TVW30" s="10"/>
      <c r="TVX30" s="10"/>
      <c r="TVY30" s="10"/>
      <c r="TVZ30" s="10"/>
      <c r="TWA30" s="10"/>
      <c r="TWB30" s="10"/>
      <c r="TWC30" s="10"/>
      <c r="TWD30" s="10"/>
      <c r="TWE30" s="10"/>
      <c r="TWF30" s="10"/>
      <c r="TWG30" s="10"/>
      <c r="TWH30" s="10"/>
      <c r="TWI30" s="10"/>
      <c r="TWJ30" s="10"/>
      <c r="TWK30" s="10"/>
      <c r="TWL30" s="10"/>
      <c r="TWM30" s="10"/>
      <c r="TWN30" s="10"/>
      <c r="TWO30" s="10"/>
      <c r="TWP30" s="10"/>
      <c r="TWQ30" s="10"/>
      <c r="TWR30" s="10"/>
      <c r="TWS30" s="10"/>
      <c r="TWT30" s="10"/>
      <c r="TWU30" s="10"/>
      <c r="TWV30" s="10"/>
      <c r="TWW30" s="10"/>
      <c r="TWX30" s="10"/>
      <c r="TWY30" s="10"/>
      <c r="TWZ30" s="10"/>
      <c r="TXA30" s="10"/>
      <c r="TXB30" s="10"/>
      <c r="TXC30" s="10"/>
      <c r="TXD30" s="10"/>
      <c r="TXE30" s="10"/>
      <c r="TXF30" s="10"/>
      <c r="TXG30" s="10"/>
      <c r="TXH30" s="10"/>
      <c r="TXI30" s="10"/>
      <c r="TXJ30" s="10"/>
      <c r="TXK30" s="10"/>
      <c r="TXL30" s="10"/>
      <c r="TXM30" s="10"/>
      <c r="TXN30" s="10"/>
      <c r="TXO30" s="10"/>
      <c r="TXP30" s="10"/>
      <c r="TXQ30" s="10"/>
      <c r="TXR30" s="10"/>
      <c r="TXS30" s="10"/>
      <c r="TXT30" s="10"/>
      <c r="TXU30" s="10"/>
      <c r="TXV30" s="10"/>
      <c r="TXW30" s="10"/>
      <c r="TXX30" s="10"/>
      <c r="TXY30" s="10"/>
      <c r="TXZ30" s="10"/>
      <c r="TYA30" s="10"/>
      <c r="TYB30" s="10"/>
      <c r="TYC30" s="10"/>
      <c r="TYD30" s="10"/>
      <c r="TYE30" s="10"/>
      <c r="TYF30" s="10"/>
      <c r="TYG30" s="10"/>
      <c r="TYH30" s="10"/>
      <c r="TYI30" s="10"/>
      <c r="TYJ30" s="10"/>
      <c r="TYK30" s="10"/>
      <c r="TYL30" s="10"/>
      <c r="TYM30" s="10"/>
      <c r="TYN30" s="10"/>
      <c r="TYO30" s="10"/>
      <c r="TYP30" s="10"/>
      <c r="TYQ30" s="10"/>
      <c r="TYR30" s="10"/>
      <c r="TYS30" s="10"/>
      <c r="TYT30" s="10"/>
      <c r="TYU30" s="10"/>
      <c r="TYV30" s="10"/>
      <c r="TYW30" s="10"/>
      <c r="TYX30" s="10"/>
      <c r="TYY30" s="10"/>
      <c r="TYZ30" s="10"/>
      <c r="TZA30" s="10"/>
      <c r="TZB30" s="10"/>
      <c r="TZC30" s="10"/>
      <c r="TZD30" s="10"/>
      <c r="TZE30" s="10"/>
      <c r="TZF30" s="10"/>
      <c r="TZG30" s="10"/>
      <c r="TZH30" s="10"/>
      <c r="TZI30" s="10"/>
      <c r="TZJ30" s="10"/>
      <c r="TZK30" s="10"/>
      <c r="TZL30" s="10"/>
      <c r="TZM30" s="10"/>
      <c r="TZN30" s="10"/>
      <c r="TZO30" s="10"/>
      <c r="TZP30" s="10"/>
      <c r="TZQ30" s="10"/>
      <c r="TZR30" s="10"/>
      <c r="TZS30" s="10"/>
      <c r="TZT30" s="10"/>
      <c r="TZU30" s="10"/>
      <c r="TZV30" s="10"/>
      <c r="TZW30" s="10"/>
      <c r="TZX30" s="10"/>
      <c r="TZY30" s="10"/>
      <c r="TZZ30" s="10"/>
      <c r="UAA30" s="10"/>
      <c r="UAB30" s="10"/>
      <c r="UAC30" s="10"/>
      <c r="UAD30" s="10"/>
      <c r="UAE30" s="10"/>
      <c r="UAF30" s="10"/>
      <c r="UAG30" s="10"/>
      <c r="UAH30" s="10"/>
      <c r="UAI30" s="10"/>
      <c r="UAJ30" s="10"/>
      <c r="UAK30" s="10"/>
      <c r="UAL30" s="10"/>
      <c r="UAM30" s="10"/>
      <c r="UAN30" s="10"/>
      <c r="UAO30" s="10"/>
      <c r="UAP30" s="10"/>
      <c r="UAQ30" s="10"/>
      <c r="UAR30" s="10"/>
      <c r="UAS30" s="10"/>
      <c r="UAT30" s="10"/>
      <c r="UAU30" s="10"/>
      <c r="UAV30" s="10"/>
      <c r="UAW30" s="10"/>
      <c r="UAX30" s="10"/>
      <c r="UAY30" s="10"/>
      <c r="UAZ30" s="10"/>
      <c r="UBA30" s="10"/>
      <c r="UBB30" s="10"/>
      <c r="UBC30" s="10"/>
      <c r="UBD30" s="10"/>
      <c r="UBE30" s="10"/>
      <c r="UBF30" s="10"/>
      <c r="UBG30" s="10"/>
      <c r="UBH30" s="10"/>
      <c r="UBI30" s="10"/>
      <c r="UBJ30" s="10"/>
      <c r="UBK30" s="10"/>
      <c r="UBL30" s="10"/>
      <c r="UBM30" s="10"/>
      <c r="UBN30" s="10"/>
      <c r="UBO30" s="10"/>
      <c r="UBP30" s="10"/>
      <c r="UBQ30" s="10"/>
      <c r="UBR30" s="10"/>
      <c r="UBS30" s="10"/>
      <c r="UBT30" s="10"/>
      <c r="UBU30" s="10"/>
      <c r="UBV30" s="10"/>
      <c r="UBW30" s="10"/>
      <c r="UBX30" s="10"/>
      <c r="UBY30" s="10"/>
      <c r="UBZ30" s="10"/>
      <c r="UCA30" s="10"/>
      <c r="UCB30" s="10"/>
      <c r="UCC30" s="10"/>
      <c r="UCD30" s="10"/>
      <c r="UCE30" s="10"/>
      <c r="UCF30" s="10"/>
      <c r="UCG30" s="10"/>
      <c r="UCH30" s="10"/>
      <c r="UCI30" s="10"/>
      <c r="UCJ30" s="10"/>
      <c r="UCK30" s="10"/>
      <c r="UCL30" s="10"/>
      <c r="UCM30" s="10"/>
      <c r="UCN30" s="10"/>
      <c r="UCO30" s="10"/>
      <c r="UCP30" s="10"/>
      <c r="UCQ30" s="10"/>
      <c r="UCR30" s="10"/>
      <c r="UCS30" s="10"/>
      <c r="UCT30" s="10"/>
      <c r="UCU30" s="10"/>
      <c r="UCV30" s="10"/>
      <c r="UCW30" s="10"/>
      <c r="UCX30" s="10"/>
      <c r="UCY30" s="10"/>
      <c r="UCZ30" s="10"/>
      <c r="UDA30" s="10"/>
      <c r="UDB30" s="10"/>
      <c r="UDC30" s="10"/>
      <c r="UDD30" s="10"/>
      <c r="UDE30" s="10"/>
      <c r="UDF30" s="10"/>
      <c r="UDG30" s="10"/>
      <c r="UDH30" s="10"/>
      <c r="UDI30" s="10"/>
      <c r="UDJ30" s="10"/>
      <c r="UDK30" s="10"/>
      <c r="UDL30" s="10"/>
      <c r="UDM30" s="10"/>
      <c r="UDN30" s="10"/>
      <c r="UDO30" s="10"/>
      <c r="UDP30" s="10"/>
      <c r="UDQ30" s="10"/>
      <c r="UDR30" s="10"/>
      <c r="UDS30" s="10"/>
      <c r="UDT30" s="10"/>
      <c r="UDU30" s="10"/>
      <c r="UDV30" s="10"/>
      <c r="UDW30" s="10"/>
      <c r="UDX30" s="10"/>
      <c r="UDY30" s="10"/>
      <c r="UDZ30" s="10"/>
      <c r="UEA30" s="10"/>
      <c r="UEB30" s="10"/>
      <c r="UEC30" s="10"/>
      <c r="UED30" s="10"/>
      <c r="UEE30" s="10"/>
      <c r="UEF30" s="10"/>
      <c r="UEG30" s="10"/>
      <c r="UEH30" s="10"/>
      <c r="UEI30" s="10"/>
      <c r="UEJ30" s="10"/>
      <c r="UEK30" s="10"/>
      <c r="UEL30" s="10"/>
      <c r="UEM30" s="10"/>
      <c r="UEN30" s="10"/>
      <c r="UEO30" s="10"/>
      <c r="UEP30" s="10"/>
      <c r="UEQ30" s="10"/>
      <c r="UER30" s="10"/>
      <c r="UES30" s="10"/>
      <c r="UET30" s="10"/>
      <c r="UEU30" s="10"/>
      <c r="UEV30" s="10"/>
      <c r="UEW30" s="10"/>
      <c r="UEX30" s="10"/>
      <c r="UEY30" s="10"/>
      <c r="UEZ30" s="10"/>
      <c r="UFA30" s="10"/>
      <c r="UFB30" s="10"/>
      <c r="UFC30" s="10"/>
      <c r="UFD30" s="10"/>
      <c r="UFE30" s="10"/>
      <c r="UFF30" s="10"/>
      <c r="UFG30" s="10"/>
      <c r="UFH30" s="10"/>
      <c r="UFI30" s="10"/>
      <c r="UFJ30" s="10"/>
      <c r="UFK30" s="10"/>
      <c r="UFL30" s="10"/>
      <c r="UFM30" s="10"/>
      <c r="UFN30" s="10"/>
      <c r="UFO30" s="10"/>
      <c r="UFP30" s="10"/>
      <c r="UFQ30" s="10"/>
      <c r="UFR30" s="10"/>
      <c r="UFS30" s="10"/>
      <c r="UFT30" s="10"/>
      <c r="UFU30" s="10"/>
      <c r="UFV30" s="10"/>
      <c r="UFW30" s="10"/>
      <c r="UFX30" s="10"/>
      <c r="UFY30" s="10"/>
      <c r="UFZ30" s="10"/>
      <c r="UGA30" s="10"/>
      <c r="UGB30" s="10"/>
      <c r="UGC30" s="10"/>
      <c r="UGD30" s="10"/>
      <c r="UGE30" s="10"/>
      <c r="UGF30" s="10"/>
      <c r="UGG30" s="10"/>
      <c r="UGH30" s="10"/>
      <c r="UGI30" s="10"/>
      <c r="UGJ30" s="10"/>
      <c r="UGK30" s="10"/>
      <c r="UGL30" s="10"/>
      <c r="UGM30" s="10"/>
      <c r="UGN30" s="10"/>
      <c r="UGO30" s="10"/>
      <c r="UGP30" s="10"/>
      <c r="UGQ30" s="10"/>
      <c r="UGR30" s="10"/>
      <c r="UGS30" s="10"/>
      <c r="UGT30" s="10"/>
      <c r="UGU30" s="10"/>
      <c r="UGV30" s="10"/>
      <c r="UGW30" s="10"/>
      <c r="UGX30" s="10"/>
      <c r="UGY30" s="10"/>
      <c r="UGZ30" s="10"/>
      <c r="UHA30" s="10"/>
      <c r="UHB30" s="10"/>
      <c r="UHC30" s="10"/>
      <c r="UHD30" s="10"/>
      <c r="UHE30" s="10"/>
      <c r="UHF30" s="10"/>
      <c r="UHG30" s="10"/>
      <c r="UHH30" s="10"/>
      <c r="UHI30" s="10"/>
      <c r="UHJ30" s="10"/>
      <c r="UHK30" s="10"/>
      <c r="UHL30" s="10"/>
      <c r="UHM30" s="10"/>
      <c r="UHN30" s="10"/>
      <c r="UHO30" s="10"/>
      <c r="UHP30" s="10"/>
      <c r="UHQ30" s="10"/>
      <c r="UHR30" s="10"/>
      <c r="UHS30" s="10"/>
      <c r="UHT30" s="10"/>
      <c r="UHU30" s="10"/>
      <c r="UHV30" s="10"/>
      <c r="UHW30" s="10"/>
      <c r="UHX30" s="10"/>
      <c r="UHY30" s="10"/>
      <c r="UHZ30" s="10"/>
      <c r="UIA30" s="10"/>
      <c r="UIB30" s="10"/>
      <c r="UIC30" s="10"/>
      <c r="UID30" s="10"/>
      <c r="UIE30" s="10"/>
      <c r="UIF30" s="10"/>
      <c r="UIG30" s="10"/>
      <c r="UIH30" s="10"/>
      <c r="UII30" s="10"/>
      <c r="UIJ30" s="10"/>
      <c r="UIK30" s="10"/>
      <c r="UIL30" s="10"/>
      <c r="UIM30" s="10"/>
      <c r="UIN30" s="10"/>
      <c r="UIO30" s="10"/>
      <c r="UIP30" s="10"/>
      <c r="UIQ30" s="10"/>
      <c r="UIR30" s="10"/>
      <c r="UIS30" s="10"/>
      <c r="UIT30" s="10"/>
      <c r="UIU30" s="10"/>
      <c r="UIV30" s="10"/>
      <c r="UIW30" s="10"/>
      <c r="UIX30" s="10"/>
      <c r="UIY30" s="10"/>
      <c r="UIZ30" s="10"/>
      <c r="UJA30" s="10"/>
      <c r="UJB30" s="10"/>
      <c r="UJC30" s="10"/>
      <c r="UJD30" s="10"/>
      <c r="UJE30" s="10"/>
      <c r="UJF30" s="10"/>
      <c r="UJG30" s="10"/>
      <c r="UJH30" s="10"/>
      <c r="UJI30" s="10"/>
      <c r="UJJ30" s="10"/>
      <c r="UJK30" s="10"/>
      <c r="UJL30" s="10"/>
      <c r="UJM30" s="10"/>
      <c r="UJN30" s="10"/>
      <c r="UJO30" s="10"/>
      <c r="UJP30" s="10"/>
      <c r="UJQ30" s="10"/>
      <c r="UJR30" s="10"/>
      <c r="UJS30" s="10"/>
      <c r="UJT30" s="10"/>
      <c r="UJU30" s="10"/>
      <c r="UJV30" s="10"/>
      <c r="UJW30" s="10"/>
      <c r="UJX30" s="10"/>
      <c r="UJY30" s="10"/>
      <c r="UJZ30" s="10"/>
      <c r="UKA30" s="10"/>
      <c r="UKB30" s="10"/>
      <c r="UKC30" s="10"/>
      <c r="UKD30" s="10"/>
      <c r="UKE30" s="10"/>
      <c r="UKF30" s="10"/>
      <c r="UKG30" s="10"/>
      <c r="UKH30" s="10"/>
      <c r="UKI30" s="10"/>
      <c r="UKJ30" s="10"/>
      <c r="UKK30" s="10"/>
      <c r="UKL30" s="10"/>
      <c r="UKM30" s="10"/>
      <c r="UKN30" s="10"/>
      <c r="UKO30" s="10"/>
      <c r="UKP30" s="10"/>
      <c r="UKQ30" s="10"/>
      <c r="UKR30" s="10"/>
      <c r="UKS30" s="10"/>
      <c r="UKT30" s="10"/>
      <c r="UKU30" s="10"/>
      <c r="UKV30" s="10"/>
      <c r="UKW30" s="10"/>
      <c r="UKX30" s="10"/>
      <c r="UKY30" s="10"/>
      <c r="UKZ30" s="10"/>
      <c r="ULA30" s="10"/>
      <c r="ULB30" s="10"/>
      <c r="ULC30" s="10"/>
      <c r="ULD30" s="10"/>
      <c r="ULE30" s="10"/>
      <c r="ULF30" s="10"/>
      <c r="ULG30" s="10"/>
      <c r="ULH30" s="10"/>
      <c r="ULI30" s="10"/>
      <c r="ULJ30" s="10"/>
      <c r="ULK30" s="10"/>
      <c r="ULL30" s="10"/>
      <c r="ULM30" s="10"/>
      <c r="ULN30" s="10"/>
      <c r="ULO30" s="10"/>
      <c r="ULP30" s="10"/>
      <c r="ULQ30" s="10"/>
      <c r="ULR30" s="10"/>
      <c r="ULS30" s="10"/>
      <c r="ULT30" s="10"/>
      <c r="ULU30" s="10"/>
      <c r="ULV30" s="10"/>
      <c r="ULW30" s="10"/>
      <c r="ULX30" s="10"/>
      <c r="ULY30" s="10"/>
      <c r="ULZ30" s="10"/>
      <c r="UMA30" s="10"/>
      <c r="UMB30" s="10"/>
      <c r="UMC30" s="10"/>
      <c r="UMD30" s="10"/>
      <c r="UME30" s="10"/>
      <c r="UMF30" s="10"/>
      <c r="UMG30" s="10"/>
      <c r="UMH30" s="10"/>
      <c r="UMI30" s="10"/>
      <c r="UMJ30" s="10"/>
      <c r="UMK30" s="10"/>
      <c r="UML30" s="10"/>
      <c r="UMM30" s="10"/>
      <c r="UMN30" s="10"/>
      <c r="UMO30" s="10"/>
      <c r="UMP30" s="10"/>
      <c r="UMQ30" s="10"/>
      <c r="UMR30" s="10"/>
      <c r="UMS30" s="10"/>
      <c r="UMT30" s="10"/>
      <c r="UMU30" s="10"/>
      <c r="UMV30" s="10"/>
      <c r="UMW30" s="10"/>
      <c r="UMX30" s="10"/>
      <c r="UMY30" s="10"/>
      <c r="UMZ30" s="10"/>
      <c r="UNA30" s="10"/>
      <c r="UNB30" s="10"/>
      <c r="UNC30" s="10"/>
      <c r="UND30" s="10"/>
      <c r="UNE30" s="10"/>
      <c r="UNF30" s="10"/>
      <c r="UNG30" s="10"/>
      <c r="UNH30" s="10"/>
      <c r="UNI30" s="10"/>
      <c r="UNJ30" s="10"/>
      <c r="UNK30" s="10"/>
      <c r="UNL30" s="10"/>
      <c r="UNM30" s="10"/>
      <c r="UNN30" s="10"/>
      <c r="UNO30" s="10"/>
      <c r="UNP30" s="10"/>
      <c r="UNQ30" s="10"/>
      <c r="UNR30" s="10"/>
      <c r="UNS30" s="10"/>
      <c r="UNT30" s="10"/>
      <c r="UNU30" s="10"/>
      <c r="UNV30" s="10"/>
      <c r="UNW30" s="10"/>
      <c r="UNX30" s="10"/>
      <c r="UNY30" s="10"/>
      <c r="UNZ30" s="10"/>
      <c r="UOA30" s="10"/>
      <c r="UOB30" s="10"/>
      <c r="UOC30" s="10"/>
      <c r="UOD30" s="10"/>
      <c r="UOE30" s="10"/>
      <c r="UOF30" s="10"/>
      <c r="UOG30" s="10"/>
      <c r="UOH30" s="10"/>
      <c r="UOI30" s="10"/>
      <c r="UOJ30" s="10"/>
      <c r="UOK30" s="10"/>
      <c r="UOL30" s="10"/>
      <c r="UOM30" s="10"/>
      <c r="UON30" s="10"/>
      <c r="UOO30" s="10"/>
      <c r="UOP30" s="10"/>
      <c r="UOQ30" s="10"/>
      <c r="UOR30" s="10"/>
      <c r="UOS30" s="10"/>
      <c r="UOT30" s="10"/>
      <c r="UOU30" s="10"/>
      <c r="UOV30" s="10"/>
      <c r="UOW30" s="10"/>
      <c r="UOX30" s="10"/>
      <c r="UOY30" s="10"/>
      <c r="UOZ30" s="10"/>
      <c r="UPA30" s="10"/>
      <c r="UPB30" s="10"/>
      <c r="UPC30" s="10"/>
      <c r="UPD30" s="10"/>
      <c r="UPE30" s="10"/>
      <c r="UPF30" s="10"/>
      <c r="UPG30" s="10"/>
      <c r="UPH30" s="10"/>
      <c r="UPI30" s="10"/>
      <c r="UPJ30" s="10"/>
      <c r="UPK30" s="10"/>
      <c r="UPL30" s="10"/>
      <c r="UPM30" s="10"/>
      <c r="UPN30" s="10"/>
      <c r="UPO30" s="10"/>
      <c r="UPP30" s="10"/>
      <c r="UPQ30" s="10"/>
      <c r="UPR30" s="10"/>
      <c r="UPS30" s="10"/>
      <c r="UPT30" s="10"/>
      <c r="UPU30" s="10"/>
      <c r="UPV30" s="10"/>
      <c r="UPW30" s="10"/>
      <c r="UPX30" s="10"/>
      <c r="UPY30" s="10"/>
      <c r="UPZ30" s="10"/>
      <c r="UQA30" s="10"/>
      <c r="UQB30" s="10"/>
      <c r="UQC30" s="10"/>
      <c r="UQD30" s="10"/>
      <c r="UQE30" s="10"/>
      <c r="UQF30" s="10"/>
      <c r="UQG30" s="10"/>
      <c r="UQH30" s="10"/>
      <c r="UQI30" s="10"/>
      <c r="UQJ30" s="10"/>
      <c r="UQK30" s="10"/>
      <c r="UQL30" s="10"/>
      <c r="UQM30" s="10"/>
      <c r="UQN30" s="10"/>
      <c r="UQO30" s="10"/>
      <c r="UQP30" s="10"/>
      <c r="UQQ30" s="10"/>
      <c r="UQR30" s="10"/>
      <c r="UQS30" s="10"/>
      <c r="UQT30" s="10"/>
      <c r="UQU30" s="10"/>
      <c r="UQV30" s="10"/>
      <c r="UQW30" s="10"/>
      <c r="UQX30" s="10"/>
      <c r="UQY30" s="10"/>
      <c r="UQZ30" s="10"/>
      <c r="URA30" s="10"/>
      <c r="URB30" s="10"/>
      <c r="URC30" s="10"/>
      <c r="URD30" s="10"/>
      <c r="URE30" s="10"/>
      <c r="URF30" s="10"/>
      <c r="URG30" s="10"/>
      <c r="URH30" s="10"/>
      <c r="URI30" s="10"/>
      <c r="URJ30" s="10"/>
      <c r="URK30" s="10"/>
      <c r="URL30" s="10"/>
      <c r="URM30" s="10"/>
      <c r="URN30" s="10"/>
      <c r="URO30" s="10"/>
      <c r="URP30" s="10"/>
      <c r="URQ30" s="10"/>
      <c r="URR30" s="10"/>
      <c r="URS30" s="10"/>
      <c r="URT30" s="10"/>
      <c r="URU30" s="10"/>
      <c r="URV30" s="10"/>
      <c r="URW30" s="10"/>
      <c r="URX30" s="10"/>
      <c r="URY30" s="10"/>
      <c r="URZ30" s="10"/>
      <c r="USA30" s="10"/>
      <c r="USB30" s="10"/>
      <c r="USC30" s="10"/>
      <c r="USD30" s="10"/>
      <c r="USE30" s="10"/>
      <c r="USF30" s="10"/>
      <c r="USG30" s="10"/>
      <c r="USH30" s="10"/>
      <c r="USI30" s="10"/>
      <c r="USJ30" s="10"/>
      <c r="USK30" s="10"/>
      <c r="USL30" s="10"/>
      <c r="USM30" s="10"/>
      <c r="USN30" s="10"/>
      <c r="USO30" s="10"/>
      <c r="USP30" s="10"/>
      <c r="USQ30" s="10"/>
      <c r="USR30" s="10"/>
      <c r="USS30" s="10"/>
      <c r="UST30" s="10"/>
      <c r="USU30" s="10"/>
      <c r="USV30" s="10"/>
      <c r="USW30" s="10"/>
      <c r="USX30" s="10"/>
      <c r="USY30" s="10"/>
      <c r="USZ30" s="10"/>
      <c r="UTA30" s="10"/>
      <c r="UTB30" s="10"/>
      <c r="UTC30" s="10"/>
      <c r="UTD30" s="10"/>
      <c r="UTE30" s="10"/>
      <c r="UTF30" s="10"/>
      <c r="UTG30" s="10"/>
      <c r="UTH30" s="10"/>
      <c r="UTI30" s="10"/>
      <c r="UTJ30" s="10"/>
      <c r="UTK30" s="10"/>
      <c r="UTL30" s="10"/>
      <c r="UTM30" s="10"/>
      <c r="UTN30" s="10"/>
      <c r="UTO30" s="10"/>
      <c r="UTP30" s="10"/>
      <c r="UTQ30" s="10"/>
      <c r="UTR30" s="10"/>
      <c r="UTS30" s="10"/>
      <c r="UTT30" s="10"/>
      <c r="UTU30" s="10"/>
      <c r="UTV30" s="10"/>
      <c r="UTW30" s="10"/>
      <c r="UTX30" s="10"/>
      <c r="UTY30" s="10"/>
      <c r="UTZ30" s="10"/>
      <c r="UUA30" s="10"/>
      <c r="UUB30" s="10"/>
      <c r="UUC30" s="10"/>
      <c r="UUD30" s="10"/>
      <c r="UUE30" s="10"/>
      <c r="UUF30" s="10"/>
      <c r="UUG30" s="10"/>
      <c r="UUH30" s="10"/>
      <c r="UUI30" s="10"/>
      <c r="UUJ30" s="10"/>
      <c r="UUK30" s="10"/>
      <c r="UUL30" s="10"/>
      <c r="UUM30" s="10"/>
      <c r="UUN30" s="10"/>
      <c r="UUO30" s="10"/>
      <c r="UUP30" s="10"/>
      <c r="UUQ30" s="10"/>
      <c r="UUR30" s="10"/>
      <c r="UUS30" s="10"/>
      <c r="UUT30" s="10"/>
      <c r="UUU30" s="10"/>
      <c r="UUV30" s="10"/>
      <c r="UUW30" s="10"/>
      <c r="UUX30" s="10"/>
      <c r="UUY30" s="10"/>
      <c r="UUZ30" s="10"/>
      <c r="UVA30" s="10"/>
      <c r="UVB30" s="10"/>
      <c r="UVC30" s="10"/>
      <c r="UVD30" s="10"/>
      <c r="UVE30" s="10"/>
      <c r="UVF30" s="10"/>
      <c r="UVG30" s="10"/>
      <c r="UVH30" s="10"/>
      <c r="UVI30" s="10"/>
      <c r="UVJ30" s="10"/>
      <c r="UVK30" s="10"/>
      <c r="UVL30" s="10"/>
      <c r="UVM30" s="10"/>
      <c r="UVN30" s="10"/>
      <c r="UVO30" s="10"/>
      <c r="UVP30" s="10"/>
      <c r="UVQ30" s="10"/>
      <c r="UVR30" s="10"/>
      <c r="UVS30" s="10"/>
      <c r="UVT30" s="10"/>
      <c r="UVU30" s="10"/>
      <c r="UVV30" s="10"/>
      <c r="UVW30" s="10"/>
      <c r="UVX30" s="10"/>
      <c r="UVY30" s="10"/>
      <c r="UVZ30" s="10"/>
      <c r="UWA30" s="10"/>
      <c r="UWB30" s="10"/>
      <c r="UWC30" s="10"/>
      <c r="UWD30" s="10"/>
      <c r="UWE30" s="10"/>
      <c r="UWF30" s="10"/>
      <c r="UWG30" s="10"/>
      <c r="UWH30" s="10"/>
      <c r="UWI30" s="10"/>
      <c r="UWJ30" s="10"/>
      <c r="UWK30" s="10"/>
      <c r="UWL30" s="10"/>
      <c r="UWM30" s="10"/>
      <c r="UWN30" s="10"/>
      <c r="UWO30" s="10"/>
      <c r="UWP30" s="10"/>
      <c r="UWQ30" s="10"/>
      <c r="UWR30" s="10"/>
      <c r="UWS30" s="10"/>
      <c r="UWT30" s="10"/>
      <c r="UWU30" s="10"/>
      <c r="UWV30" s="10"/>
      <c r="UWW30" s="10"/>
      <c r="UWX30" s="10"/>
      <c r="UWY30" s="10"/>
      <c r="UWZ30" s="10"/>
      <c r="UXA30" s="10"/>
      <c r="UXB30" s="10"/>
      <c r="UXC30" s="10"/>
      <c r="UXD30" s="10"/>
      <c r="UXE30" s="10"/>
      <c r="UXF30" s="10"/>
      <c r="UXG30" s="10"/>
      <c r="UXH30" s="10"/>
      <c r="UXI30" s="10"/>
      <c r="UXJ30" s="10"/>
      <c r="UXK30" s="10"/>
      <c r="UXL30" s="10"/>
      <c r="UXM30" s="10"/>
      <c r="UXN30" s="10"/>
      <c r="UXO30" s="10"/>
      <c r="UXP30" s="10"/>
      <c r="UXQ30" s="10"/>
      <c r="UXR30" s="10"/>
      <c r="UXS30" s="10"/>
      <c r="UXT30" s="10"/>
      <c r="UXU30" s="10"/>
      <c r="UXV30" s="10"/>
      <c r="UXW30" s="10"/>
      <c r="UXX30" s="10"/>
      <c r="UXY30" s="10"/>
      <c r="UXZ30" s="10"/>
      <c r="UYA30" s="10"/>
      <c r="UYB30" s="10"/>
      <c r="UYC30" s="10"/>
      <c r="UYD30" s="10"/>
      <c r="UYE30" s="10"/>
      <c r="UYF30" s="10"/>
      <c r="UYG30" s="10"/>
      <c r="UYH30" s="10"/>
      <c r="UYI30" s="10"/>
      <c r="UYJ30" s="10"/>
      <c r="UYK30" s="10"/>
      <c r="UYL30" s="10"/>
      <c r="UYM30" s="10"/>
      <c r="UYN30" s="10"/>
      <c r="UYO30" s="10"/>
      <c r="UYP30" s="10"/>
      <c r="UYQ30" s="10"/>
      <c r="UYR30" s="10"/>
      <c r="UYS30" s="10"/>
      <c r="UYT30" s="10"/>
      <c r="UYU30" s="10"/>
      <c r="UYV30" s="10"/>
      <c r="UYW30" s="10"/>
      <c r="UYX30" s="10"/>
      <c r="UYY30" s="10"/>
      <c r="UYZ30" s="10"/>
      <c r="UZA30" s="10"/>
      <c r="UZB30" s="10"/>
      <c r="UZC30" s="10"/>
      <c r="UZD30" s="10"/>
      <c r="UZE30" s="10"/>
      <c r="UZF30" s="10"/>
      <c r="UZG30" s="10"/>
      <c r="UZH30" s="10"/>
      <c r="UZI30" s="10"/>
      <c r="UZJ30" s="10"/>
      <c r="UZK30" s="10"/>
      <c r="UZL30" s="10"/>
      <c r="UZM30" s="10"/>
      <c r="UZN30" s="10"/>
      <c r="UZO30" s="10"/>
      <c r="UZP30" s="10"/>
      <c r="UZQ30" s="10"/>
      <c r="UZR30" s="10"/>
      <c r="UZS30" s="10"/>
      <c r="UZT30" s="10"/>
      <c r="UZU30" s="10"/>
      <c r="UZV30" s="10"/>
      <c r="UZW30" s="10"/>
      <c r="UZX30" s="10"/>
      <c r="UZY30" s="10"/>
      <c r="UZZ30" s="10"/>
      <c r="VAA30" s="10"/>
      <c r="VAB30" s="10"/>
      <c r="VAC30" s="10"/>
      <c r="VAD30" s="10"/>
      <c r="VAE30" s="10"/>
      <c r="VAF30" s="10"/>
      <c r="VAG30" s="10"/>
      <c r="VAH30" s="10"/>
      <c r="VAI30" s="10"/>
      <c r="VAJ30" s="10"/>
      <c r="VAK30" s="10"/>
      <c r="VAL30" s="10"/>
      <c r="VAM30" s="10"/>
      <c r="VAN30" s="10"/>
      <c r="VAO30" s="10"/>
      <c r="VAP30" s="10"/>
      <c r="VAQ30" s="10"/>
      <c r="VAR30" s="10"/>
      <c r="VAS30" s="10"/>
      <c r="VAT30" s="10"/>
      <c r="VAU30" s="10"/>
      <c r="VAV30" s="10"/>
      <c r="VAW30" s="10"/>
      <c r="VAX30" s="10"/>
      <c r="VAY30" s="10"/>
      <c r="VAZ30" s="10"/>
      <c r="VBA30" s="10"/>
      <c r="VBB30" s="10"/>
      <c r="VBC30" s="10"/>
      <c r="VBD30" s="10"/>
      <c r="VBE30" s="10"/>
      <c r="VBF30" s="10"/>
      <c r="VBG30" s="10"/>
      <c r="VBH30" s="10"/>
      <c r="VBI30" s="10"/>
      <c r="VBJ30" s="10"/>
      <c r="VBK30" s="10"/>
      <c r="VBL30" s="10"/>
      <c r="VBM30" s="10"/>
      <c r="VBN30" s="10"/>
      <c r="VBO30" s="10"/>
      <c r="VBP30" s="10"/>
      <c r="VBQ30" s="10"/>
      <c r="VBR30" s="10"/>
      <c r="VBS30" s="10"/>
      <c r="VBT30" s="10"/>
      <c r="VBU30" s="10"/>
      <c r="VBV30" s="10"/>
      <c r="VBW30" s="10"/>
      <c r="VBX30" s="10"/>
      <c r="VBY30" s="10"/>
      <c r="VBZ30" s="10"/>
      <c r="VCA30" s="10"/>
      <c r="VCB30" s="10"/>
      <c r="VCC30" s="10"/>
      <c r="VCD30" s="10"/>
      <c r="VCE30" s="10"/>
      <c r="VCF30" s="10"/>
      <c r="VCG30" s="10"/>
      <c r="VCH30" s="10"/>
      <c r="VCI30" s="10"/>
      <c r="VCJ30" s="10"/>
      <c r="VCK30" s="10"/>
      <c r="VCL30" s="10"/>
      <c r="VCM30" s="10"/>
      <c r="VCN30" s="10"/>
      <c r="VCO30" s="10"/>
      <c r="VCP30" s="10"/>
      <c r="VCQ30" s="10"/>
      <c r="VCR30" s="10"/>
      <c r="VCS30" s="10"/>
      <c r="VCT30" s="10"/>
      <c r="VCU30" s="10"/>
      <c r="VCV30" s="10"/>
      <c r="VCW30" s="10"/>
      <c r="VCX30" s="10"/>
      <c r="VCY30" s="10"/>
      <c r="VCZ30" s="10"/>
      <c r="VDA30" s="10"/>
      <c r="VDB30" s="10"/>
      <c r="VDC30" s="10"/>
      <c r="VDD30" s="10"/>
      <c r="VDE30" s="10"/>
      <c r="VDF30" s="10"/>
      <c r="VDG30" s="10"/>
      <c r="VDH30" s="10"/>
      <c r="VDI30" s="10"/>
      <c r="VDJ30" s="10"/>
      <c r="VDK30" s="10"/>
      <c r="VDL30" s="10"/>
      <c r="VDM30" s="10"/>
      <c r="VDN30" s="10"/>
      <c r="VDO30" s="10"/>
      <c r="VDP30" s="10"/>
      <c r="VDQ30" s="10"/>
      <c r="VDR30" s="10"/>
      <c r="VDS30" s="10"/>
      <c r="VDT30" s="10"/>
      <c r="VDU30" s="10"/>
      <c r="VDV30" s="10"/>
      <c r="VDW30" s="10"/>
      <c r="VDX30" s="10"/>
      <c r="VDY30" s="10"/>
      <c r="VDZ30" s="10"/>
      <c r="VEA30" s="10"/>
      <c r="VEB30" s="10"/>
      <c r="VEC30" s="10"/>
      <c r="VED30" s="10"/>
      <c r="VEE30" s="10"/>
      <c r="VEF30" s="10"/>
      <c r="VEG30" s="10"/>
      <c r="VEH30" s="10"/>
      <c r="VEI30" s="10"/>
      <c r="VEJ30" s="10"/>
      <c r="VEK30" s="10"/>
      <c r="VEL30" s="10"/>
      <c r="VEM30" s="10"/>
      <c r="VEN30" s="10"/>
      <c r="VEO30" s="10"/>
      <c r="VEP30" s="10"/>
      <c r="VEQ30" s="10"/>
      <c r="VER30" s="10"/>
      <c r="VES30" s="10"/>
      <c r="VET30" s="10"/>
      <c r="VEU30" s="10"/>
      <c r="VEV30" s="10"/>
      <c r="VEW30" s="10"/>
      <c r="VEX30" s="10"/>
      <c r="VEY30" s="10"/>
      <c r="VEZ30" s="10"/>
      <c r="VFA30" s="10"/>
      <c r="VFB30" s="10"/>
      <c r="VFC30" s="10"/>
      <c r="VFD30" s="10"/>
      <c r="VFE30" s="10"/>
      <c r="VFF30" s="10"/>
      <c r="VFG30" s="10"/>
      <c r="VFH30" s="10"/>
      <c r="VFI30" s="10"/>
      <c r="VFJ30" s="10"/>
      <c r="VFK30" s="10"/>
      <c r="VFL30" s="10"/>
      <c r="VFM30" s="10"/>
      <c r="VFN30" s="10"/>
      <c r="VFO30" s="10"/>
      <c r="VFP30" s="10"/>
      <c r="VFQ30" s="10"/>
      <c r="VFR30" s="10"/>
      <c r="VFS30" s="10"/>
      <c r="VFT30" s="10"/>
      <c r="VFU30" s="10"/>
      <c r="VFV30" s="10"/>
      <c r="VFW30" s="10"/>
      <c r="VFX30" s="10"/>
      <c r="VFY30" s="10"/>
      <c r="VFZ30" s="10"/>
      <c r="VGA30" s="10"/>
      <c r="VGB30" s="10"/>
      <c r="VGC30" s="10"/>
      <c r="VGD30" s="10"/>
      <c r="VGE30" s="10"/>
      <c r="VGF30" s="10"/>
      <c r="VGG30" s="10"/>
      <c r="VGH30" s="10"/>
      <c r="VGI30" s="10"/>
      <c r="VGJ30" s="10"/>
      <c r="VGK30" s="10"/>
      <c r="VGL30" s="10"/>
      <c r="VGM30" s="10"/>
      <c r="VGN30" s="10"/>
      <c r="VGO30" s="10"/>
      <c r="VGP30" s="10"/>
      <c r="VGQ30" s="10"/>
      <c r="VGR30" s="10"/>
      <c r="VGS30" s="10"/>
      <c r="VGT30" s="10"/>
      <c r="VGU30" s="10"/>
      <c r="VGV30" s="10"/>
      <c r="VGW30" s="10"/>
      <c r="VGX30" s="10"/>
      <c r="VGY30" s="10"/>
      <c r="VGZ30" s="10"/>
      <c r="VHA30" s="10"/>
      <c r="VHB30" s="10"/>
      <c r="VHC30" s="10"/>
      <c r="VHD30" s="10"/>
      <c r="VHE30" s="10"/>
      <c r="VHF30" s="10"/>
      <c r="VHG30" s="10"/>
      <c r="VHH30" s="10"/>
      <c r="VHI30" s="10"/>
      <c r="VHJ30" s="10"/>
      <c r="VHK30" s="10"/>
      <c r="VHL30" s="10"/>
      <c r="VHM30" s="10"/>
      <c r="VHN30" s="10"/>
      <c r="VHO30" s="10"/>
      <c r="VHP30" s="10"/>
      <c r="VHQ30" s="10"/>
      <c r="VHR30" s="10"/>
      <c r="VHS30" s="10"/>
      <c r="VHT30" s="10"/>
      <c r="VHU30" s="10"/>
      <c r="VHV30" s="10"/>
      <c r="VHW30" s="10"/>
      <c r="VHX30" s="10"/>
      <c r="VHY30" s="10"/>
      <c r="VHZ30" s="10"/>
      <c r="VIA30" s="10"/>
      <c r="VIB30" s="10"/>
      <c r="VIC30" s="10"/>
      <c r="VID30" s="10"/>
      <c r="VIE30" s="10"/>
      <c r="VIF30" s="10"/>
      <c r="VIG30" s="10"/>
      <c r="VIH30" s="10"/>
      <c r="VII30" s="10"/>
      <c r="VIJ30" s="10"/>
      <c r="VIK30" s="10"/>
      <c r="VIL30" s="10"/>
      <c r="VIM30" s="10"/>
      <c r="VIN30" s="10"/>
      <c r="VIO30" s="10"/>
      <c r="VIP30" s="10"/>
      <c r="VIQ30" s="10"/>
      <c r="VIR30" s="10"/>
      <c r="VIS30" s="10"/>
      <c r="VIT30" s="10"/>
      <c r="VIU30" s="10"/>
      <c r="VIV30" s="10"/>
      <c r="VIW30" s="10"/>
      <c r="VIX30" s="10"/>
      <c r="VIY30" s="10"/>
      <c r="VIZ30" s="10"/>
      <c r="VJA30" s="10"/>
      <c r="VJB30" s="10"/>
      <c r="VJC30" s="10"/>
      <c r="VJD30" s="10"/>
      <c r="VJE30" s="10"/>
      <c r="VJF30" s="10"/>
      <c r="VJG30" s="10"/>
      <c r="VJH30" s="10"/>
      <c r="VJI30" s="10"/>
      <c r="VJJ30" s="10"/>
      <c r="VJK30" s="10"/>
      <c r="VJL30" s="10"/>
      <c r="VJM30" s="10"/>
      <c r="VJN30" s="10"/>
      <c r="VJO30" s="10"/>
      <c r="VJP30" s="10"/>
      <c r="VJQ30" s="10"/>
      <c r="VJR30" s="10"/>
      <c r="VJS30" s="10"/>
      <c r="VJT30" s="10"/>
      <c r="VJU30" s="10"/>
      <c r="VJV30" s="10"/>
      <c r="VJW30" s="10"/>
      <c r="VJX30" s="10"/>
      <c r="VJY30" s="10"/>
      <c r="VJZ30" s="10"/>
      <c r="VKA30" s="10"/>
      <c r="VKB30" s="10"/>
      <c r="VKC30" s="10"/>
      <c r="VKD30" s="10"/>
      <c r="VKE30" s="10"/>
      <c r="VKF30" s="10"/>
      <c r="VKG30" s="10"/>
      <c r="VKH30" s="10"/>
      <c r="VKI30" s="10"/>
      <c r="VKJ30" s="10"/>
      <c r="VKK30" s="10"/>
      <c r="VKL30" s="10"/>
      <c r="VKM30" s="10"/>
      <c r="VKN30" s="10"/>
      <c r="VKO30" s="10"/>
      <c r="VKP30" s="10"/>
      <c r="VKQ30" s="10"/>
      <c r="VKR30" s="10"/>
      <c r="VKS30" s="10"/>
      <c r="VKT30" s="10"/>
      <c r="VKU30" s="10"/>
      <c r="VKV30" s="10"/>
      <c r="VKW30" s="10"/>
      <c r="VKX30" s="10"/>
      <c r="VKY30" s="10"/>
      <c r="VKZ30" s="10"/>
      <c r="VLA30" s="10"/>
      <c r="VLB30" s="10"/>
      <c r="VLC30" s="10"/>
      <c r="VLD30" s="10"/>
      <c r="VLE30" s="10"/>
      <c r="VLF30" s="10"/>
      <c r="VLG30" s="10"/>
      <c r="VLH30" s="10"/>
      <c r="VLI30" s="10"/>
      <c r="VLJ30" s="10"/>
      <c r="VLK30" s="10"/>
      <c r="VLL30" s="10"/>
      <c r="VLM30" s="10"/>
      <c r="VLN30" s="10"/>
      <c r="VLO30" s="10"/>
      <c r="VLP30" s="10"/>
      <c r="VLQ30" s="10"/>
      <c r="VLR30" s="10"/>
      <c r="VLS30" s="10"/>
      <c r="VLT30" s="10"/>
      <c r="VLU30" s="10"/>
      <c r="VLV30" s="10"/>
      <c r="VLW30" s="10"/>
      <c r="VLX30" s="10"/>
      <c r="VLY30" s="10"/>
      <c r="VLZ30" s="10"/>
      <c r="VMA30" s="10"/>
      <c r="VMB30" s="10"/>
      <c r="VMC30" s="10"/>
      <c r="VMD30" s="10"/>
      <c r="VME30" s="10"/>
      <c r="VMF30" s="10"/>
      <c r="VMG30" s="10"/>
      <c r="VMH30" s="10"/>
      <c r="VMI30" s="10"/>
      <c r="VMJ30" s="10"/>
      <c r="VMK30" s="10"/>
      <c r="VML30" s="10"/>
      <c r="VMM30" s="10"/>
      <c r="VMN30" s="10"/>
      <c r="VMO30" s="10"/>
      <c r="VMP30" s="10"/>
      <c r="VMQ30" s="10"/>
      <c r="VMR30" s="10"/>
      <c r="VMS30" s="10"/>
      <c r="VMT30" s="10"/>
      <c r="VMU30" s="10"/>
      <c r="VMV30" s="10"/>
      <c r="VMW30" s="10"/>
      <c r="VMX30" s="10"/>
      <c r="VMY30" s="10"/>
      <c r="VMZ30" s="10"/>
      <c r="VNA30" s="10"/>
      <c r="VNB30" s="10"/>
      <c r="VNC30" s="10"/>
      <c r="VND30" s="10"/>
      <c r="VNE30" s="10"/>
      <c r="VNF30" s="10"/>
      <c r="VNG30" s="10"/>
      <c r="VNH30" s="10"/>
      <c r="VNI30" s="10"/>
      <c r="VNJ30" s="10"/>
      <c r="VNK30" s="10"/>
      <c r="VNL30" s="10"/>
      <c r="VNM30" s="10"/>
      <c r="VNN30" s="10"/>
      <c r="VNO30" s="10"/>
      <c r="VNP30" s="10"/>
      <c r="VNQ30" s="10"/>
      <c r="VNR30" s="10"/>
      <c r="VNS30" s="10"/>
      <c r="VNT30" s="10"/>
      <c r="VNU30" s="10"/>
      <c r="VNV30" s="10"/>
      <c r="VNW30" s="10"/>
      <c r="VNX30" s="10"/>
      <c r="VNY30" s="10"/>
      <c r="VNZ30" s="10"/>
      <c r="VOA30" s="10"/>
      <c r="VOB30" s="10"/>
      <c r="VOC30" s="10"/>
      <c r="VOD30" s="10"/>
      <c r="VOE30" s="10"/>
      <c r="VOF30" s="10"/>
      <c r="VOG30" s="10"/>
      <c r="VOH30" s="10"/>
      <c r="VOI30" s="10"/>
      <c r="VOJ30" s="10"/>
      <c r="VOK30" s="10"/>
      <c r="VOL30" s="10"/>
      <c r="VOM30" s="10"/>
      <c r="VON30" s="10"/>
      <c r="VOO30" s="10"/>
      <c r="VOP30" s="10"/>
      <c r="VOQ30" s="10"/>
      <c r="VOR30" s="10"/>
      <c r="VOS30" s="10"/>
      <c r="VOT30" s="10"/>
      <c r="VOU30" s="10"/>
      <c r="VOV30" s="10"/>
      <c r="VOW30" s="10"/>
      <c r="VOX30" s="10"/>
      <c r="VOY30" s="10"/>
      <c r="VOZ30" s="10"/>
      <c r="VPA30" s="10"/>
      <c r="VPB30" s="10"/>
      <c r="VPC30" s="10"/>
      <c r="VPD30" s="10"/>
      <c r="VPE30" s="10"/>
      <c r="VPF30" s="10"/>
      <c r="VPG30" s="10"/>
      <c r="VPH30" s="10"/>
      <c r="VPI30" s="10"/>
      <c r="VPJ30" s="10"/>
      <c r="VPK30" s="10"/>
      <c r="VPL30" s="10"/>
      <c r="VPM30" s="10"/>
      <c r="VPN30" s="10"/>
      <c r="VPO30" s="10"/>
      <c r="VPP30" s="10"/>
      <c r="VPQ30" s="10"/>
      <c r="VPR30" s="10"/>
      <c r="VPS30" s="10"/>
      <c r="VPT30" s="10"/>
      <c r="VPU30" s="10"/>
      <c r="VPV30" s="10"/>
      <c r="VPW30" s="10"/>
      <c r="VPX30" s="10"/>
      <c r="VPY30" s="10"/>
      <c r="VPZ30" s="10"/>
      <c r="VQA30" s="10"/>
      <c r="VQB30" s="10"/>
      <c r="VQC30" s="10"/>
      <c r="VQD30" s="10"/>
      <c r="VQE30" s="10"/>
      <c r="VQF30" s="10"/>
      <c r="VQG30" s="10"/>
      <c r="VQH30" s="10"/>
      <c r="VQI30" s="10"/>
      <c r="VQJ30" s="10"/>
      <c r="VQK30" s="10"/>
      <c r="VQL30" s="10"/>
      <c r="VQM30" s="10"/>
      <c r="VQN30" s="10"/>
      <c r="VQO30" s="10"/>
      <c r="VQP30" s="10"/>
      <c r="VQQ30" s="10"/>
      <c r="VQR30" s="10"/>
      <c r="VQS30" s="10"/>
      <c r="VQT30" s="10"/>
      <c r="VQU30" s="10"/>
      <c r="VQV30" s="10"/>
      <c r="VQW30" s="10"/>
      <c r="VQX30" s="10"/>
      <c r="VQY30" s="10"/>
      <c r="VQZ30" s="10"/>
      <c r="VRA30" s="10"/>
      <c r="VRB30" s="10"/>
      <c r="VRC30" s="10"/>
      <c r="VRD30" s="10"/>
      <c r="VRE30" s="10"/>
      <c r="VRF30" s="10"/>
      <c r="VRG30" s="10"/>
      <c r="VRH30" s="10"/>
      <c r="VRI30" s="10"/>
      <c r="VRJ30" s="10"/>
      <c r="VRK30" s="10"/>
      <c r="VRL30" s="10"/>
      <c r="VRM30" s="10"/>
      <c r="VRN30" s="10"/>
      <c r="VRO30" s="10"/>
      <c r="VRP30" s="10"/>
      <c r="VRQ30" s="10"/>
      <c r="VRR30" s="10"/>
      <c r="VRS30" s="10"/>
      <c r="VRT30" s="10"/>
      <c r="VRU30" s="10"/>
      <c r="VRV30" s="10"/>
      <c r="VRW30" s="10"/>
      <c r="VRX30" s="10"/>
      <c r="VRY30" s="10"/>
      <c r="VRZ30" s="10"/>
      <c r="VSA30" s="10"/>
      <c r="VSB30" s="10"/>
      <c r="VSC30" s="10"/>
      <c r="VSD30" s="10"/>
      <c r="VSE30" s="10"/>
      <c r="VSF30" s="10"/>
      <c r="VSG30" s="10"/>
      <c r="VSH30" s="10"/>
      <c r="VSI30" s="10"/>
      <c r="VSJ30" s="10"/>
      <c r="VSK30" s="10"/>
      <c r="VSL30" s="10"/>
      <c r="VSM30" s="10"/>
      <c r="VSN30" s="10"/>
      <c r="VSO30" s="10"/>
      <c r="VSP30" s="10"/>
      <c r="VSQ30" s="10"/>
      <c r="VSR30" s="10"/>
      <c r="VSS30" s="10"/>
      <c r="VST30" s="10"/>
      <c r="VSU30" s="10"/>
      <c r="VSV30" s="10"/>
      <c r="VSW30" s="10"/>
      <c r="VSX30" s="10"/>
      <c r="VSY30" s="10"/>
      <c r="VSZ30" s="10"/>
      <c r="VTA30" s="10"/>
      <c r="VTB30" s="10"/>
      <c r="VTC30" s="10"/>
      <c r="VTD30" s="10"/>
      <c r="VTE30" s="10"/>
      <c r="VTF30" s="10"/>
      <c r="VTG30" s="10"/>
      <c r="VTH30" s="10"/>
      <c r="VTI30" s="10"/>
      <c r="VTJ30" s="10"/>
      <c r="VTK30" s="10"/>
      <c r="VTL30" s="10"/>
      <c r="VTM30" s="10"/>
      <c r="VTN30" s="10"/>
      <c r="VTO30" s="10"/>
      <c r="VTP30" s="10"/>
      <c r="VTQ30" s="10"/>
      <c r="VTR30" s="10"/>
      <c r="VTS30" s="10"/>
      <c r="VTT30" s="10"/>
      <c r="VTU30" s="10"/>
      <c r="VTV30" s="10"/>
      <c r="VTW30" s="10"/>
      <c r="VTX30" s="10"/>
      <c r="VTY30" s="10"/>
      <c r="VTZ30" s="10"/>
      <c r="VUA30" s="10"/>
      <c r="VUB30" s="10"/>
      <c r="VUC30" s="10"/>
      <c r="VUD30" s="10"/>
      <c r="VUE30" s="10"/>
      <c r="VUF30" s="10"/>
      <c r="VUG30" s="10"/>
      <c r="VUH30" s="10"/>
      <c r="VUI30" s="10"/>
      <c r="VUJ30" s="10"/>
      <c r="VUK30" s="10"/>
      <c r="VUL30" s="10"/>
      <c r="VUM30" s="10"/>
      <c r="VUN30" s="10"/>
      <c r="VUO30" s="10"/>
      <c r="VUP30" s="10"/>
      <c r="VUQ30" s="10"/>
      <c r="VUR30" s="10"/>
      <c r="VUS30" s="10"/>
      <c r="VUT30" s="10"/>
      <c r="VUU30" s="10"/>
      <c r="VUV30" s="10"/>
      <c r="VUW30" s="10"/>
      <c r="VUX30" s="10"/>
      <c r="VUY30" s="10"/>
      <c r="VUZ30" s="10"/>
      <c r="VVA30" s="10"/>
      <c r="VVB30" s="10"/>
      <c r="VVC30" s="10"/>
      <c r="VVD30" s="10"/>
      <c r="VVE30" s="10"/>
      <c r="VVF30" s="10"/>
      <c r="VVG30" s="10"/>
      <c r="VVH30" s="10"/>
      <c r="VVI30" s="10"/>
      <c r="VVJ30" s="10"/>
      <c r="VVK30" s="10"/>
      <c r="VVL30" s="10"/>
      <c r="VVM30" s="10"/>
      <c r="VVN30" s="10"/>
      <c r="VVO30" s="10"/>
      <c r="VVP30" s="10"/>
      <c r="VVQ30" s="10"/>
      <c r="VVR30" s="10"/>
      <c r="VVS30" s="10"/>
      <c r="VVT30" s="10"/>
      <c r="VVU30" s="10"/>
      <c r="VVV30" s="10"/>
      <c r="VVW30" s="10"/>
      <c r="VVX30" s="10"/>
      <c r="VVY30" s="10"/>
      <c r="VVZ30" s="10"/>
      <c r="VWA30" s="10"/>
      <c r="VWB30" s="10"/>
      <c r="VWC30" s="10"/>
      <c r="VWD30" s="10"/>
      <c r="VWE30" s="10"/>
      <c r="VWF30" s="10"/>
      <c r="VWG30" s="10"/>
      <c r="VWH30" s="10"/>
      <c r="VWI30" s="10"/>
      <c r="VWJ30" s="10"/>
      <c r="VWK30" s="10"/>
      <c r="VWL30" s="10"/>
      <c r="VWM30" s="10"/>
      <c r="VWN30" s="10"/>
      <c r="VWO30" s="10"/>
      <c r="VWP30" s="10"/>
      <c r="VWQ30" s="10"/>
      <c r="VWR30" s="10"/>
      <c r="VWS30" s="10"/>
      <c r="VWT30" s="10"/>
      <c r="VWU30" s="10"/>
      <c r="VWV30" s="10"/>
      <c r="VWW30" s="10"/>
      <c r="VWX30" s="10"/>
      <c r="VWY30" s="10"/>
      <c r="VWZ30" s="10"/>
      <c r="VXA30" s="10"/>
      <c r="VXB30" s="10"/>
      <c r="VXC30" s="10"/>
      <c r="VXD30" s="10"/>
      <c r="VXE30" s="10"/>
      <c r="VXF30" s="10"/>
      <c r="VXG30" s="10"/>
      <c r="VXH30" s="10"/>
      <c r="VXI30" s="10"/>
      <c r="VXJ30" s="10"/>
      <c r="VXK30" s="10"/>
      <c r="VXL30" s="10"/>
      <c r="VXM30" s="10"/>
      <c r="VXN30" s="10"/>
      <c r="VXO30" s="10"/>
      <c r="VXP30" s="10"/>
      <c r="VXQ30" s="10"/>
      <c r="VXR30" s="10"/>
      <c r="VXS30" s="10"/>
      <c r="VXT30" s="10"/>
      <c r="VXU30" s="10"/>
      <c r="VXV30" s="10"/>
      <c r="VXW30" s="10"/>
      <c r="VXX30" s="10"/>
      <c r="VXY30" s="10"/>
      <c r="VXZ30" s="10"/>
      <c r="VYA30" s="10"/>
      <c r="VYB30" s="10"/>
      <c r="VYC30" s="10"/>
      <c r="VYD30" s="10"/>
      <c r="VYE30" s="10"/>
      <c r="VYF30" s="10"/>
      <c r="VYG30" s="10"/>
      <c r="VYH30" s="10"/>
      <c r="VYI30" s="10"/>
      <c r="VYJ30" s="10"/>
      <c r="VYK30" s="10"/>
      <c r="VYL30" s="10"/>
      <c r="VYM30" s="10"/>
      <c r="VYN30" s="10"/>
      <c r="VYO30" s="10"/>
      <c r="VYP30" s="10"/>
      <c r="VYQ30" s="10"/>
      <c r="VYR30" s="10"/>
      <c r="VYS30" s="10"/>
      <c r="VYT30" s="10"/>
      <c r="VYU30" s="10"/>
      <c r="VYV30" s="10"/>
      <c r="VYW30" s="10"/>
      <c r="VYX30" s="10"/>
      <c r="VYY30" s="10"/>
      <c r="VYZ30" s="10"/>
      <c r="VZA30" s="10"/>
      <c r="VZB30" s="10"/>
      <c r="VZC30" s="10"/>
      <c r="VZD30" s="10"/>
      <c r="VZE30" s="10"/>
      <c r="VZF30" s="10"/>
      <c r="VZG30" s="10"/>
      <c r="VZH30" s="10"/>
      <c r="VZI30" s="10"/>
      <c r="VZJ30" s="10"/>
      <c r="VZK30" s="10"/>
      <c r="VZL30" s="10"/>
      <c r="VZM30" s="10"/>
      <c r="VZN30" s="10"/>
      <c r="VZO30" s="10"/>
      <c r="VZP30" s="10"/>
      <c r="VZQ30" s="10"/>
      <c r="VZR30" s="10"/>
      <c r="VZS30" s="10"/>
      <c r="VZT30" s="10"/>
      <c r="VZU30" s="10"/>
      <c r="VZV30" s="10"/>
      <c r="VZW30" s="10"/>
      <c r="VZX30" s="10"/>
      <c r="VZY30" s="10"/>
      <c r="VZZ30" s="10"/>
      <c r="WAA30" s="10"/>
      <c r="WAB30" s="10"/>
      <c r="WAC30" s="10"/>
      <c r="WAD30" s="10"/>
      <c r="WAE30" s="10"/>
      <c r="WAF30" s="10"/>
      <c r="WAG30" s="10"/>
      <c r="WAH30" s="10"/>
      <c r="WAI30" s="10"/>
      <c r="WAJ30" s="10"/>
      <c r="WAK30" s="10"/>
      <c r="WAL30" s="10"/>
      <c r="WAM30" s="10"/>
      <c r="WAN30" s="10"/>
      <c r="WAO30" s="10"/>
      <c r="WAP30" s="10"/>
      <c r="WAQ30" s="10"/>
      <c r="WAR30" s="10"/>
      <c r="WAS30" s="10"/>
      <c r="WAT30" s="10"/>
      <c r="WAU30" s="10"/>
      <c r="WAV30" s="10"/>
      <c r="WAW30" s="10"/>
      <c r="WAX30" s="10"/>
      <c r="WAY30" s="10"/>
      <c r="WAZ30" s="10"/>
      <c r="WBA30" s="10"/>
      <c r="WBB30" s="10"/>
      <c r="WBC30" s="10"/>
      <c r="WBD30" s="10"/>
      <c r="WBE30" s="10"/>
      <c r="WBF30" s="10"/>
      <c r="WBG30" s="10"/>
      <c r="WBH30" s="10"/>
      <c r="WBI30" s="10"/>
      <c r="WBJ30" s="10"/>
      <c r="WBK30" s="10"/>
      <c r="WBL30" s="10"/>
      <c r="WBM30" s="10"/>
      <c r="WBN30" s="10"/>
      <c r="WBO30" s="10"/>
      <c r="WBP30" s="10"/>
      <c r="WBQ30" s="10"/>
      <c r="WBR30" s="10"/>
      <c r="WBS30" s="10"/>
      <c r="WBT30" s="10"/>
      <c r="WBU30" s="10"/>
      <c r="WBV30" s="10"/>
      <c r="WBW30" s="10"/>
      <c r="WBX30" s="10"/>
      <c r="WBY30" s="10"/>
      <c r="WBZ30" s="10"/>
      <c r="WCA30" s="10"/>
      <c r="WCB30" s="10"/>
      <c r="WCC30" s="10"/>
      <c r="WCD30" s="10"/>
      <c r="WCE30" s="10"/>
      <c r="WCF30" s="10"/>
      <c r="WCG30" s="10"/>
      <c r="WCH30" s="10"/>
      <c r="WCI30" s="10"/>
      <c r="WCJ30" s="10"/>
      <c r="WCK30" s="10"/>
      <c r="WCL30" s="10"/>
      <c r="WCM30" s="10"/>
      <c r="WCN30" s="10"/>
      <c r="WCO30" s="10"/>
      <c r="WCP30" s="10"/>
      <c r="WCQ30" s="10"/>
      <c r="WCR30" s="10"/>
      <c r="WCS30" s="10"/>
      <c r="WCT30" s="10"/>
      <c r="WCU30" s="10"/>
      <c r="WCV30" s="10"/>
      <c r="WCW30" s="10"/>
      <c r="WCX30" s="10"/>
      <c r="WCY30" s="10"/>
      <c r="WCZ30" s="10"/>
      <c r="WDA30" s="10"/>
      <c r="WDB30" s="10"/>
      <c r="WDC30" s="10"/>
      <c r="WDD30" s="10"/>
      <c r="WDE30" s="10"/>
      <c r="WDF30" s="10"/>
      <c r="WDG30" s="10"/>
      <c r="WDH30" s="10"/>
      <c r="WDI30" s="10"/>
      <c r="WDJ30" s="10"/>
      <c r="WDK30" s="10"/>
      <c r="WDL30" s="10"/>
      <c r="WDM30" s="10"/>
      <c r="WDN30" s="10"/>
      <c r="WDO30" s="10"/>
      <c r="WDP30" s="10"/>
      <c r="WDQ30" s="10"/>
      <c r="WDR30" s="10"/>
      <c r="WDS30" s="10"/>
      <c r="WDT30" s="10"/>
      <c r="WDU30" s="10"/>
      <c r="WDV30" s="10"/>
      <c r="WDW30" s="10"/>
      <c r="WDX30" s="10"/>
      <c r="WDY30" s="10"/>
      <c r="WDZ30" s="10"/>
      <c r="WEA30" s="10"/>
      <c r="WEB30" s="10"/>
      <c r="WEC30" s="10"/>
      <c r="WED30" s="10"/>
      <c r="WEE30" s="10"/>
      <c r="WEF30" s="10"/>
      <c r="WEG30" s="10"/>
      <c r="WEH30" s="10"/>
      <c r="WEI30" s="10"/>
      <c r="WEJ30" s="10"/>
      <c r="WEK30" s="10"/>
      <c r="WEL30" s="10"/>
      <c r="WEM30" s="10"/>
      <c r="WEN30" s="10"/>
      <c r="WEO30" s="10"/>
      <c r="WEP30" s="10"/>
      <c r="WEQ30" s="10"/>
      <c r="WER30" s="10"/>
      <c r="WES30" s="10"/>
      <c r="WET30" s="10"/>
      <c r="WEU30" s="10"/>
      <c r="WEV30" s="10"/>
      <c r="WEW30" s="10"/>
      <c r="WEX30" s="10"/>
      <c r="WEY30" s="10"/>
      <c r="WEZ30" s="10"/>
      <c r="WFA30" s="10"/>
      <c r="WFB30" s="10"/>
      <c r="WFC30" s="10"/>
      <c r="WFD30" s="10"/>
      <c r="WFE30" s="10"/>
      <c r="WFF30" s="10"/>
      <c r="WFG30" s="10"/>
      <c r="WFH30" s="10"/>
      <c r="WFI30" s="10"/>
      <c r="WFJ30" s="10"/>
      <c r="WFK30" s="10"/>
      <c r="WFL30" s="10"/>
      <c r="WFM30" s="10"/>
      <c r="WFN30" s="10"/>
      <c r="WFO30" s="10"/>
      <c r="WFP30" s="10"/>
      <c r="WFQ30" s="10"/>
      <c r="WFR30" s="10"/>
      <c r="WFS30" s="10"/>
      <c r="WFT30" s="10"/>
      <c r="WFU30" s="10"/>
      <c r="WFV30" s="10"/>
      <c r="WFW30" s="10"/>
      <c r="WFX30" s="10"/>
      <c r="WFY30" s="10"/>
      <c r="WFZ30" s="10"/>
      <c r="WGA30" s="10"/>
      <c r="WGB30" s="10"/>
      <c r="WGC30" s="10"/>
      <c r="WGD30" s="10"/>
      <c r="WGE30" s="10"/>
      <c r="WGF30" s="10"/>
      <c r="WGG30" s="10"/>
      <c r="WGH30" s="10"/>
      <c r="WGI30" s="10"/>
      <c r="WGJ30" s="10"/>
      <c r="WGK30" s="10"/>
      <c r="WGL30" s="10"/>
      <c r="WGM30" s="10"/>
      <c r="WGN30" s="10"/>
      <c r="WGO30" s="10"/>
      <c r="WGP30" s="10"/>
      <c r="WGQ30" s="10"/>
      <c r="WGR30" s="10"/>
      <c r="WGS30" s="10"/>
      <c r="WGT30" s="10"/>
      <c r="WGU30" s="10"/>
      <c r="WGV30" s="10"/>
      <c r="WGW30" s="10"/>
      <c r="WGX30" s="10"/>
      <c r="WGY30" s="10"/>
      <c r="WGZ30" s="10"/>
      <c r="WHA30" s="10"/>
      <c r="WHB30" s="10"/>
      <c r="WHC30" s="10"/>
      <c r="WHD30" s="10"/>
      <c r="WHE30" s="10"/>
      <c r="WHF30" s="10"/>
      <c r="WHG30" s="10"/>
      <c r="WHH30" s="10"/>
      <c r="WHI30" s="10"/>
      <c r="WHJ30" s="10"/>
      <c r="WHK30" s="10"/>
      <c r="WHL30" s="10"/>
      <c r="WHM30" s="10"/>
      <c r="WHN30" s="10"/>
      <c r="WHO30" s="10"/>
      <c r="WHP30" s="10"/>
      <c r="WHQ30" s="10"/>
      <c r="WHR30" s="10"/>
      <c r="WHS30" s="10"/>
      <c r="WHT30" s="10"/>
      <c r="WHU30" s="10"/>
      <c r="WHV30" s="10"/>
      <c r="WHW30" s="10"/>
      <c r="WHX30" s="10"/>
      <c r="WHY30" s="10"/>
      <c r="WHZ30" s="10"/>
      <c r="WIA30" s="10"/>
      <c r="WIB30" s="10"/>
      <c r="WIC30" s="10"/>
      <c r="WID30" s="10"/>
      <c r="WIE30" s="10"/>
      <c r="WIF30" s="10"/>
      <c r="WIG30" s="10"/>
      <c r="WIH30" s="10"/>
      <c r="WII30" s="10"/>
      <c r="WIJ30" s="10"/>
      <c r="WIK30" s="10"/>
      <c r="WIL30" s="10"/>
      <c r="WIM30" s="10"/>
      <c r="WIN30" s="10"/>
      <c r="WIO30" s="10"/>
      <c r="WIP30" s="10"/>
      <c r="WIQ30" s="10"/>
      <c r="WIR30" s="10"/>
      <c r="WIS30" s="10"/>
      <c r="WIT30" s="10"/>
      <c r="WIU30" s="10"/>
      <c r="WIV30" s="10"/>
      <c r="WIW30" s="10"/>
      <c r="WIX30" s="10"/>
      <c r="WIY30" s="10"/>
      <c r="WIZ30" s="10"/>
      <c r="WJA30" s="10"/>
      <c r="WJB30" s="10"/>
      <c r="WJC30" s="10"/>
      <c r="WJD30" s="10"/>
      <c r="WJE30" s="10"/>
      <c r="WJF30" s="10"/>
      <c r="WJG30" s="10"/>
      <c r="WJH30" s="10"/>
      <c r="WJI30" s="10"/>
      <c r="WJJ30" s="10"/>
      <c r="WJK30" s="10"/>
      <c r="WJL30" s="10"/>
      <c r="WJM30" s="10"/>
      <c r="WJN30" s="10"/>
      <c r="WJO30" s="10"/>
      <c r="WJP30" s="10"/>
      <c r="WJQ30" s="10"/>
      <c r="WJR30" s="10"/>
      <c r="WJS30" s="10"/>
      <c r="WJT30" s="10"/>
      <c r="WJU30" s="10"/>
      <c r="WJV30" s="10"/>
      <c r="WJW30" s="10"/>
      <c r="WJX30" s="10"/>
      <c r="WJY30" s="10"/>
      <c r="WJZ30" s="10"/>
      <c r="WKA30" s="10"/>
      <c r="WKB30" s="10"/>
      <c r="WKC30" s="10"/>
      <c r="WKD30" s="10"/>
      <c r="WKE30" s="10"/>
      <c r="WKF30" s="10"/>
      <c r="WKG30" s="10"/>
      <c r="WKH30" s="10"/>
      <c r="WKI30" s="10"/>
      <c r="WKJ30" s="10"/>
      <c r="WKK30" s="10"/>
      <c r="WKL30" s="10"/>
      <c r="WKM30" s="10"/>
      <c r="WKN30" s="10"/>
      <c r="WKO30" s="10"/>
      <c r="WKP30" s="10"/>
      <c r="WKQ30" s="10"/>
      <c r="WKR30" s="10"/>
      <c r="WKS30" s="10"/>
      <c r="WKT30" s="10"/>
      <c r="WKU30" s="10"/>
      <c r="WKV30" s="10"/>
      <c r="WKW30" s="10"/>
      <c r="WKX30" s="10"/>
      <c r="WKY30" s="10"/>
      <c r="WKZ30" s="10"/>
      <c r="WLA30" s="10"/>
      <c r="WLB30" s="10"/>
      <c r="WLC30" s="10"/>
      <c r="WLD30" s="10"/>
      <c r="WLE30" s="10"/>
      <c r="WLF30" s="10"/>
      <c r="WLG30" s="10"/>
      <c r="WLH30" s="10"/>
      <c r="WLI30" s="10"/>
      <c r="WLJ30" s="10"/>
      <c r="WLK30" s="10"/>
      <c r="WLL30" s="10"/>
      <c r="WLM30" s="10"/>
      <c r="WLN30" s="10"/>
      <c r="WLO30" s="10"/>
      <c r="WLP30" s="10"/>
      <c r="WLQ30" s="10"/>
      <c r="WLR30" s="10"/>
      <c r="WLS30" s="10"/>
      <c r="WLT30" s="10"/>
      <c r="WLU30" s="10"/>
      <c r="WLV30" s="10"/>
      <c r="WLW30" s="10"/>
      <c r="WLX30" s="10"/>
      <c r="WLY30" s="10"/>
      <c r="WLZ30" s="10"/>
      <c r="WMA30" s="10"/>
      <c r="WMB30" s="10"/>
      <c r="WMC30" s="10"/>
      <c r="WMD30" s="10"/>
      <c r="WME30" s="10"/>
      <c r="WMF30" s="10"/>
      <c r="WMG30" s="10"/>
      <c r="WMH30" s="10"/>
      <c r="WMI30" s="10"/>
      <c r="WMJ30" s="10"/>
      <c r="WMK30" s="10"/>
      <c r="WML30" s="10"/>
      <c r="WMM30" s="10"/>
      <c r="WMN30" s="10"/>
      <c r="WMO30" s="10"/>
      <c r="WMP30" s="10"/>
      <c r="WMQ30" s="10"/>
      <c r="WMR30" s="10"/>
      <c r="WMS30" s="10"/>
      <c r="WMT30" s="10"/>
      <c r="WMU30" s="10"/>
      <c r="WMV30" s="10"/>
      <c r="WMW30" s="10"/>
      <c r="WMX30" s="10"/>
      <c r="WMY30" s="10"/>
      <c r="WMZ30" s="10"/>
      <c r="WNA30" s="10"/>
      <c r="WNB30" s="10"/>
      <c r="WNC30" s="10"/>
      <c r="WND30" s="10"/>
      <c r="WNE30" s="10"/>
      <c r="WNF30" s="10"/>
      <c r="WNG30" s="10"/>
      <c r="WNH30" s="10"/>
      <c r="WNI30" s="10"/>
      <c r="WNJ30" s="10"/>
      <c r="WNK30" s="10"/>
      <c r="WNL30" s="10"/>
      <c r="WNM30" s="10"/>
      <c r="WNN30" s="10"/>
      <c r="WNO30" s="10"/>
      <c r="WNP30" s="10"/>
      <c r="WNQ30" s="10"/>
      <c r="WNR30" s="10"/>
      <c r="WNS30" s="10"/>
      <c r="WNT30" s="10"/>
      <c r="WNU30" s="10"/>
      <c r="WNV30" s="10"/>
      <c r="WNW30" s="10"/>
      <c r="WNX30" s="10"/>
      <c r="WNY30" s="10"/>
      <c r="WNZ30" s="10"/>
      <c r="WOA30" s="10"/>
      <c r="WOB30" s="10"/>
      <c r="WOC30" s="10"/>
      <c r="WOD30" s="10"/>
      <c r="WOE30" s="10"/>
      <c r="WOF30" s="10"/>
      <c r="WOG30" s="10"/>
      <c r="WOH30" s="10"/>
      <c r="WOI30" s="10"/>
      <c r="WOJ30" s="10"/>
      <c r="WOK30" s="10"/>
      <c r="WOL30" s="10"/>
      <c r="WOM30" s="10"/>
      <c r="WON30" s="10"/>
      <c r="WOO30" s="10"/>
      <c r="WOP30" s="10"/>
      <c r="WOQ30" s="10"/>
      <c r="WOR30" s="10"/>
      <c r="WOS30" s="10"/>
      <c r="WOT30" s="10"/>
      <c r="WOU30" s="10"/>
      <c r="WOV30" s="10"/>
      <c r="WOW30" s="10"/>
      <c r="WOX30" s="10"/>
      <c r="WOY30" s="10"/>
      <c r="WOZ30" s="10"/>
      <c r="WPA30" s="10"/>
      <c r="WPB30" s="10"/>
      <c r="WPC30" s="10"/>
      <c r="WPD30" s="10"/>
      <c r="WPE30" s="10"/>
      <c r="WPF30" s="10"/>
      <c r="WPG30" s="10"/>
      <c r="WPH30" s="10"/>
      <c r="WPI30" s="10"/>
      <c r="WPJ30" s="10"/>
      <c r="WPK30" s="10"/>
      <c r="WPL30" s="10"/>
      <c r="WPM30" s="10"/>
      <c r="WPN30" s="10"/>
      <c r="WPO30" s="10"/>
      <c r="WPP30" s="10"/>
      <c r="WPQ30" s="10"/>
      <c r="WPR30" s="10"/>
      <c r="WPS30" s="10"/>
      <c r="WPT30" s="10"/>
      <c r="WPU30" s="10"/>
      <c r="WPV30" s="10"/>
      <c r="WPW30" s="10"/>
      <c r="WPX30" s="10"/>
      <c r="WPY30" s="10"/>
      <c r="WPZ30" s="10"/>
      <c r="WQA30" s="10"/>
      <c r="WQB30" s="10"/>
      <c r="WQC30" s="10"/>
      <c r="WQD30" s="10"/>
      <c r="WQE30" s="10"/>
      <c r="WQF30" s="10"/>
      <c r="WQG30" s="10"/>
      <c r="WQH30" s="10"/>
      <c r="WQI30" s="10"/>
      <c r="WQJ30" s="10"/>
      <c r="WQK30" s="10"/>
      <c r="WQL30" s="10"/>
      <c r="WQM30" s="10"/>
      <c r="WQN30" s="10"/>
      <c r="WQO30" s="10"/>
      <c r="WQP30" s="10"/>
      <c r="WQQ30" s="10"/>
      <c r="WQR30" s="10"/>
      <c r="WQS30" s="10"/>
      <c r="WQT30" s="10"/>
      <c r="WQU30" s="10"/>
      <c r="WQV30" s="10"/>
      <c r="WQW30" s="10"/>
      <c r="WQX30" s="10"/>
      <c r="WQY30" s="10"/>
      <c r="WQZ30" s="10"/>
      <c r="WRA30" s="10"/>
      <c r="WRB30" s="10"/>
      <c r="WRC30" s="10"/>
      <c r="WRD30" s="10"/>
      <c r="WRE30" s="10"/>
      <c r="WRF30" s="10"/>
      <c r="WRG30" s="10"/>
      <c r="WRH30" s="10"/>
      <c r="WRI30" s="10"/>
      <c r="WRJ30" s="10"/>
      <c r="WRK30" s="10"/>
      <c r="WRL30" s="10"/>
      <c r="WRM30" s="10"/>
      <c r="WRN30" s="10"/>
      <c r="WRO30" s="10"/>
      <c r="WRP30" s="10"/>
      <c r="WRQ30" s="10"/>
      <c r="WRR30" s="10"/>
      <c r="WRS30" s="10"/>
      <c r="WRT30" s="10"/>
      <c r="WRU30" s="10"/>
      <c r="WRV30" s="10"/>
      <c r="WRW30" s="10"/>
      <c r="WRX30" s="10"/>
      <c r="WRY30" s="10"/>
      <c r="WRZ30" s="10"/>
      <c r="WSA30" s="10"/>
      <c r="WSB30" s="10"/>
      <c r="WSC30" s="10"/>
      <c r="WSD30" s="10"/>
      <c r="WSE30" s="10"/>
      <c r="WSF30" s="10"/>
      <c r="WSG30" s="10"/>
      <c r="WSH30" s="10"/>
      <c r="WSI30" s="10"/>
      <c r="WSJ30" s="10"/>
      <c r="WSK30" s="10"/>
      <c r="WSL30" s="10"/>
      <c r="WSM30" s="10"/>
      <c r="WSN30" s="10"/>
      <c r="WSO30" s="10"/>
      <c r="WSP30" s="10"/>
      <c r="WSQ30" s="10"/>
      <c r="WSR30" s="10"/>
      <c r="WSS30" s="10"/>
      <c r="WST30" s="10"/>
      <c r="WSU30" s="10"/>
      <c r="WSV30" s="10"/>
      <c r="WSW30" s="10"/>
      <c r="WSX30" s="10"/>
      <c r="WSY30" s="10"/>
      <c r="WSZ30" s="10"/>
      <c r="WTA30" s="10"/>
      <c r="WTB30" s="10"/>
      <c r="WTC30" s="10"/>
      <c r="WTD30" s="10"/>
      <c r="WTE30" s="10"/>
      <c r="WTF30" s="10"/>
      <c r="WTG30" s="10"/>
      <c r="WTH30" s="10"/>
      <c r="WTI30" s="10"/>
      <c r="WTJ30" s="10"/>
      <c r="WTK30" s="10"/>
      <c r="WTL30" s="10"/>
      <c r="WTM30" s="10"/>
      <c r="WTN30" s="10"/>
      <c r="WTO30" s="10"/>
      <c r="WTP30" s="10"/>
      <c r="WTQ30" s="10"/>
      <c r="WTR30" s="10"/>
      <c r="WTS30" s="10"/>
      <c r="WTT30" s="10"/>
      <c r="WTU30" s="10"/>
      <c r="WTV30" s="10"/>
      <c r="WTW30" s="10"/>
      <c r="WTX30" s="10"/>
      <c r="WTY30" s="10"/>
      <c r="WTZ30" s="10"/>
      <c r="WUA30" s="10"/>
      <c r="WUB30" s="10"/>
      <c r="WUC30" s="10"/>
      <c r="WUD30" s="10"/>
      <c r="WUE30" s="10"/>
      <c r="WUF30" s="10"/>
      <c r="WUG30" s="10"/>
      <c r="WUH30" s="10"/>
      <c r="WUI30" s="10"/>
      <c r="WUJ30" s="10"/>
    </row>
    <row r="31" spans="1:16104" ht="15.75" customHeight="1" x14ac:dyDescent="0.2">
      <c r="A31" s="22">
        <v>210058</v>
      </c>
      <c r="B31" s="22" t="s">
        <v>103</v>
      </c>
      <c r="C31" s="117">
        <f>VLOOKUP(A31,[6]Sheet1!$B$4:$F$57,3,FALSE)</f>
        <v>156786711.3769823</v>
      </c>
      <c r="D31" s="71" t="str">
        <f>IFERROR(VLOOKUP($A31,'PAU Performance'!$A:$F,6,FALSE),0)</f>
        <v/>
      </c>
      <c r="E31" s="51">
        <f>IFERROR(D31/$D$53*Savings!$C$8*Savings!$C$16,0)</f>
        <v>0</v>
      </c>
      <c r="F31" s="88">
        <f t="shared" si="0"/>
        <v>0</v>
      </c>
      <c r="G31" s="53">
        <f>IFERROR(F31*Savings!$C$9*Savings!$C$16/$F$53,0)</f>
        <v>0</v>
      </c>
      <c r="H31" s="20">
        <f>IFERROR(VLOOKUP(A31,'PAU Performance'!A:C,3,FALSE),0)</f>
        <v>1.387183259514E-2</v>
      </c>
      <c r="I31" s="21">
        <f>IFERROR((H31/$H$53*Savings!$C$8*Savings!$C$17),0)</f>
        <v>-4.9899146698672821E-4</v>
      </c>
      <c r="J31" s="88">
        <f t="shared" si="1"/>
        <v>-78235.231114025155</v>
      </c>
      <c r="K31" s="53">
        <f>IFERROR(J31*Savings!$C$9*Savings!$C$17/$J$53,0)</f>
        <v>-78476.872292915257</v>
      </c>
      <c r="L31" s="88">
        <f t="shared" si="2"/>
        <v>-78476.872292915257</v>
      </c>
      <c r="M31" s="70">
        <f t="shared" si="3"/>
        <v>-5.0053267654950233E-4</v>
      </c>
      <c r="N31" s="127">
        <f t="shared" si="4"/>
        <v>3.1994673234504987E-3</v>
      </c>
      <c r="O31" s="128">
        <f t="shared" si="5"/>
        <v>501633.95980191941</v>
      </c>
      <c r="P31" s="128">
        <f t="shared" si="6"/>
        <v>0</v>
      </c>
      <c r="Q31" s="129">
        <f t="shared" si="7"/>
        <v>0</v>
      </c>
      <c r="R31" s="128">
        <f t="shared" si="8"/>
        <v>78476.872292915257</v>
      </c>
      <c r="S31" s="127">
        <f t="shared" si="9"/>
        <v>5.0053267654950233E-4</v>
      </c>
      <c r="T31" s="120"/>
    </row>
    <row r="32" spans="1:16104" ht="15.75" customHeight="1" x14ac:dyDescent="0.2">
      <c r="A32" s="22">
        <v>210003</v>
      </c>
      <c r="B32" s="22" t="s">
        <v>171</v>
      </c>
      <c r="C32" s="117">
        <f>VLOOKUP(A32,[6]Sheet1!$B$4:$F$57,3,FALSE)</f>
        <v>480938539.90871221</v>
      </c>
      <c r="D32" s="71">
        <f>IFERROR(VLOOKUP($A32,'PAU Performance'!$A:$F,6,FALSE),0)</f>
        <v>13.608601755074215</v>
      </c>
      <c r="E32" s="51">
        <f>IFERROR(D32/$D$53*Savings!$C$8*Savings!$C$16,0)</f>
        <v>-1.7147568437939199E-3</v>
      </c>
      <c r="F32" s="88">
        <f t="shared" si="0"/>
        <v>-824692.65275271959</v>
      </c>
      <c r="G32" s="53">
        <f>IFERROR(F32*Savings!$C$9*Savings!$C$16/$F$53,0)</f>
        <v>-616491.55885611207</v>
      </c>
      <c r="H32" s="20">
        <f>IFERROR(VLOOKUP(A32,'PAU Performance'!A:C,3,FALSE),0)</f>
        <v>6.2077964031149999E-2</v>
      </c>
      <c r="I32" s="21">
        <f>IFERROR((H32/$H$53*Savings!$C$8*Savings!$C$17),0)</f>
        <v>-2.2330412457763848E-3</v>
      </c>
      <c r="J32" s="88">
        <f t="shared" si="1"/>
        <v>-1073955.5962996262</v>
      </c>
      <c r="K32" s="53">
        <f>IFERROR(J32*Savings!$C$9*Savings!$C$17/$J$53,0)</f>
        <v>-1077272.6683229355</v>
      </c>
      <c r="L32" s="88">
        <f t="shared" si="2"/>
        <v>-1693764.2271790477</v>
      </c>
      <c r="M32" s="70">
        <f t="shared" si="3"/>
        <v>-3.5217893485944046E-3</v>
      </c>
      <c r="N32" s="127">
        <f t="shared" si="4"/>
        <v>1.7821065140559639E-4</v>
      </c>
      <c r="O32" s="128">
        <f t="shared" si="5"/>
        <v>85708.370483188017</v>
      </c>
      <c r="P32" s="128">
        <f t="shared" si="6"/>
        <v>0</v>
      </c>
      <c r="Q32" s="129">
        <f t="shared" si="7"/>
        <v>0</v>
      </c>
      <c r="R32" s="128">
        <f t="shared" si="8"/>
        <v>1693764.2271790477</v>
      </c>
      <c r="S32" s="127">
        <f>IFERROR((ABS(M32-Q32)),0)</f>
        <v>3.5217893485944046E-3</v>
      </c>
      <c r="T32" s="120"/>
    </row>
    <row r="33" spans="1:16104" ht="15.75" customHeight="1" x14ac:dyDescent="0.2">
      <c r="A33" s="22">
        <v>210006</v>
      </c>
      <c r="B33" s="22" t="s">
        <v>70</v>
      </c>
      <c r="C33" s="117">
        <f>VLOOKUP(A33,[6]Sheet1!$B$4:$F$57,3,FALSE)</f>
        <v>34036397.526772678</v>
      </c>
      <c r="D33" s="71" t="str">
        <f>IFERROR(VLOOKUP($A33,'PAU Performance'!$A:$F,6,FALSE),0)</f>
        <v/>
      </c>
      <c r="E33" s="51">
        <f>IFERROR(D33/$D$53*Savings!$C$8*Savings!$C$16,0)</f>
        <v>0</v>
      </c>
      <c r="F33" s="88">
        <f t="shared" si="0"/>
        <v>0</v>
      </c>
      <c r="G33" s="53">
        <f>IFERROR(F33*Savings!$C$9*Savings!$C$16/$F$53,0)</f>
        <v>0</v>
      </c>
      <c r="H33" s="20" t="str">
        <f>IFERROR(VLOOKUP(A33,'PAU Performance'!A:C,3,FALSE),0)</f>
        <v/>
      </c>
      <c r="I33" s="21">
        <f>IFERROR((H33/$H$53*Savings!$C$8*Savings!$C$17),0)</f>
        <v>0</v>
      </c>
      <c r="J33" s="88">
        <f t="shared" si="1"/>
        <v>0</v>
      </c>
      <c r="K33" s="53">
        <f>IFERROR(J33*Savings!$C$9*Savings!$C$17/$J$53,0)</f>
        <v>0</v>
      </c>
      <c r="L33" s="88">
        <f t="shared" si="2"/>
        <v>0</v>
      </c>
      <c r="M33" s="70">
        <f t="shared" si="3"/>
        <v>0</v>
      </c>
      <c r="N33" s="127">
        <f t="shared" si="4"/>
        <v>0</v>
      </c>
      <c r="O33" s="128">
        <f t="shared" si="5"/>
        <v>0</v>
      </c>
      <c r="P33" s="128">
        <f t="shared" si="6"/>
        <v>0</v>
      </c>
      <c r="Q33" s="129">
        <f t="shared" si="7"/>
        <v>0</v>
      </c>
      <c r="R33" s="128">
        <f t="shared" si="8"/>
        <v>0</v>
      </c>
      <c r="S33" s="127">
        <f t="shared" si="9"/>
        <v>0</v>
      </c>
      <c r="T33" s="120"/>
    </row>
    <row r="34" spans="1:16104" ht="15.75" customHeight="1" x14ac:dyDescent="0.2">
      <c r="A34" s="22">
        <v>210062</v>
      </c>
      <c r="B34" s="22" t="s">
        <v>106</v>
      </c>
      <c r="C34" s="117">
        <f>VLOOKUP(A34,[6]Sheet1!$B$4:$F$57,3,FALSE)</f>
        <v>362924176.61701566</v>
      </c>
      <c r="D34" s="71">
        <f>IFERROR(VLOOKUP($A34,'PAU Performance'!$A:$F,6,FALSE),0)</f>
        <v>13.017941209773197</v>
      </c>
      <c r="E34" s="51">
        <f>IFERROR(D34/$D$53*Savings!$C$8*Savings!$C$16,0)</f>
        <v>-1.6403304456493557E-3</v>
      </c>
      <c r="F34" s="88">
        <f t="shared" si="0"/>
        <v>-595315.57636711479</v>
      </c>
      <c r="G34" s="53">
        <f>IFERROR(F34*Savings!$C$9*Savings!$C$16/$F$53,0)</f>
        <v>-445022.79298944212</v>
      </c>
      <c r="H34" s="20">
        <f>IFERROR(VLOOKUP(A34,'PAU Performance'!A:C,3,FALSE),0)</f>
        <v>6.941827659317E-2</v>
      </c>
      <c r="I34" s="21">
        <f>IFERROR((H34/$H$53*Savings!$C$8*Savings!$C$17),0)</f>
        <v>-2.4970837440074201E-3</v>
      </c>
      <c r="J34" s="88">
        <f t="shared" si="1"/>
        <v>-906252.06173762761</v>
      </c>
      <c r="K34" s="53">
        <f>IFERROR(J34*Savings!$C$9*Savings!$C$17/$J$53,0)</f>
        <v>-909051.15638401161</v>
      </c>
      <c r="L34" s="88">
        <f t="shared" si="2"/>
        <v>-1354073.9493734539</v>
      </c>
      <c r="M34" s="70">
        <f t="shared" si="3"/>
        <v>-3.7310105983993798E-3</v>
      </c>
      <c r="N34" s="127">
        <f t="shared" si="4"/>
        <v>-3.1010598399378812E-5</v>
      </c>
      <c r="O34" s="128">
        <f t="shared" si="5"/>
        <v>-11254.495890495498</v>
      </c>
      <c r="P34" s="128">
        <f t="shared" si="6"/>
        <v>-3292.3860875933651</v>
      </c>
      <c r="Q34" s="129">
        <f t="shared" si="7"/>
        <v>-9.0718290478281739E-6</v>
      </c>
      <c r="R34" s="128">
        <f t="shared" si="8"/>
        <v>1350781.5632858605</v>
      </c>
      <c r="S34" s="127">
        <f t="shared" si="9"/>
        <v>3.7219387693515518E-3</v>
      </c>
      <c r="T34" s="120"/>
    </row>
    <row r="35" spans="1:16104" ht="15.75" customHeight="1" x14ac:dyDescent="0.2">
      <c r="A35" s="22">
        <v>210033</v>
      </c>
      <c r="B35" s="22" t="s">
        <v>88</v>
      </c>
      <c r="C35" s="117">
        <f>VLOOKUP(A35,[6]Sheet1!$B$4:$F$57,3,FALSE)</f>
        <v>293601580.09516728</v>
      </c>
      <c r="D35" s="71">
        <f>IFERROR(VLOOKUP($A35,'PAU Performance'!$A:$F,6,FALSE),0)</f>
        <v>12.193258820346921</v>
      </c>
      <c r="E35" s="51">
        <f>IFERROR(D35/$D$53*Savings!$C$8*Savings!$C$16,0)</f>
        <v>-1.5364160394027518E-3</v>
      </c>
      <c r="F35" s="88">
        <f t="shared" si="0"/>
        <v>-451094.1768522067</v>
      </c>
      <c r="G35" s="53">
        <f>IFERROR(F35*Savings!$C$9*Savings!$C$16/$F$53,0)</f>
        <v>-337211.38578145835</v>
      </c>
      <c r="H35" s="20">
        <f>IFERROR(VLOOKUP(A35,'PAU Performance'!A:C,3,FALSE),0)</f>
        <v>7.2879148154279996E-2</v>
      </c>
      <c r="I35" s="21">
        <f>IFERROR((H35/$H$53*Savings!$C$8*Savings!$C$17),0)</f>
        <v>-2.621576695136023E-3</v>
      </c>
      <c r="J35" s="88">
        <f t="shared" si="1"/>
        <v>-769699.06003260298</v>
      </c>
      <c r="K35" s="53">
        <f>IFERROR(J35*Savings!$C$9*Savings!$C$17/$J$53,0)</f>
        <v>-772076.39036841819</v>
      </c>
      <c r="L35" s="88">
        <f t="shared" si="2"/>
        <v>-1109287.7761498764</v>
      </c>
      <c r="M35" s="70">
        <f t="shared" si="3"/>
        <v>-3.7782077868597119E-3</v>
      </c>
      <c r="N35" s="127">
        <f t="shared" si="4"/>
        <v>-7.8207786859710911E-5</v>
      </c>
      <c r="O35" s="128">
        <f t="shared" si="5"/>
        <v>-22961.929797757184</v>
      </c>
      <c r="P35" s="128">
        <f t="shared" si="6"/>
        <v>-16439.190710420608</v>
      </c>
      <c r="Q35" s="129">
        <f t="shared" si="7"/>
        <v>-5.5991492638057497E-5</v>
      </c>
      <c r="R35" s="128">
        <f t="shared" si="8"/>
        <v>1092848.5854394557</v>
      </c>
      <c r="S35" s="127">
        <f>IFERROR((ABS(M35-Q35)),0)</f>
        <v>3.7222162942216544E-3</v>
      </c>
      <c r="T35" s="120"/>
    </row>
    <row r="36" spans="1:16104" ht="15.75" customHeight="1" x14ac:dyDescent="0.2">
      <c r="A36" s="22">
        <v>210011</v>
      </c>
      <c r="B36" s="22" t="s">
        <v>74</v>
      </c>
      <c r="C36" s="117">
        <f>VLOOKUP(A36,[6]Sheet1!$B$4:$F$57,3,FALSE)</f>
        <v>549001067.33151531</v>
      </c>
      <c r="D36" s="71">
        <f>IFERROR(VLOOKUP($A36,'PAU Performance'!$A:$F,6,FALSE),0)</f>
        <v>13.22982691351814</v>
      </c>
      <c r="E36" s="51">
        <f>IFERROR(D36/$D$53*Savings!$C$8*Savings!$C$16,0)</f>
        <v>-1.6670291812827399E-3</v>
      </c>
      <c r="F36" s="88">
        <f t="shared" si="0"/>
        <v>-915200.7997970063</v>
      </c>
      <c r="G36" s="53">
        <f>IFERROR(F36*Savings!$C$9*Savings!$C$16/$F$53,0)</f>
        <v>-684150.10834635608</v>
      </c>
      <c r="H36" s="20">
        <f>IFERROR(VLOOKUP(A36,'PAU Performance'!A:C,3,FALSE),0)</f>
        <v>7.0585164407869994E-2</v>
      </c>
      <c r="I36" s="21">
        <f>IFERROR((H36/$H$53*Savings!$C$8*Savings!$C$17),0)</f>
        <v>-2.5390585197605587E-3</v>
      </c>
      <c r="J36" s="88">
        <f t="shared" si="1"/>
        <v>-1393945.8373657241</v>
      </c>
      <c r="K36" s="53">
        <f>IFERROR(J36*Savings!$C$9*Savings!$C$17/$J$53,0)</f>
        <v>-1398251.2469702421</v>
      </c>
      <c r="L36" s="88">
        <f t="shared" si="2"/>
        <v>-2082401.3553165982</v>
      </c>
      <c r="M36" s="70">
        <f t="shared" si="3"/>
        <v>-3.7930734186699426E-3</v>
      </c>
      <c r="N36" s="127">
        <f t="shared" si="4"/>
        <v>-9.3073418669941538E-5</v>
      </c>
      <c r="O36" s="128">
        <f t="shared" si="5"/>
        <v>-51097.406189990892</v>
      </c>
      <c r="P36" s="128">
        <f t="shared" si="6"/>
        <v>-38852.647879401666</v>
      </c>
      <c r="Q36" s="129">
        <f t="shared" si="7"/>
        <v>-7.0769712831797509E-5</v>
      </c>
      <c r="R36" s="128">
        <f t="shared" si="8"/>
        <v>2043548.7074371965</v>
      </c>
      <c r="S36" s="127">
        <f t="shared" si="9"/>
        <v>3.722303705838145E-3</v>
      </c>
      <c r="T36" s="120"/>
    </row>
    <row r="37" spans="1:16104" ht="15.75" customHeight="1" x14ac:dyDescent="0.2">
      <c r="A37" s="22">
        <v>210027</v>
      </c>
      <c r="B37" s="22" t="s">
        <v>84</v>
      </c>
      <c r="C37" s="117">
        <f>VLOOKUP(A37,[6]Sheet1!$B$4:$F$57,3,FALSE)</f>
        <v>401020660.31451243</v>
      </c>
      <c r="D37" s="71">
        <f>IFERROR(VLOOKUP($A37,'PAU Performance'!$A:$F,6,FALSE),0)</f>
        <v>17.610960342743915</v>
      </c>
      <c r="E37" s="51">
        <f>IFERROR(D37/$D$53*Savings!$C$8*Savings!$C$16,0)</f>
        <v>-2.2190755021722478E-3</v>
      </c>
      <c r="F37" s="88">
        <f t="shared" si="0"/>
        <v>-889895.12316887314</v>
      </c>
      <c r="G37" s="53">
        <f>IFERROR(F37*Savings!$C$9*Savings!$C$16/$F$53,0)</f>
        <v>-665233.07788620435</v>
      </c>
      <c r="H37" s="20">
        <f>IFERROR(VLOOKUP(A37,'PAU Performance'!A:C,3,FALSE),0)</f>
        <v>5.9708498805600002E-2</v>
      </c>
      <c r="I37" s="21">
        <f>IFERROR((H37/$H$53*Savings!$C$8*Savings!$C$17),0)</f>
        <v>-2.1478078837990013E-3</v>
      </c>
      <c r="J37" s="88">
        <f t="shared" si="1"/>
        <v>-861315.33578979108</v>
      </c>
      <c r="K37" s="53">
        <f>IFERROR(J37*Savings!$C$9*Savings!$C$17/$J$53,0)</f>
        <v>-863975.63665645604</v>
      </c>
      <c r="L37" s="88">
        <f t="shared" si="2"/>
        <v>-1529208.7145426604</v>
      </c>
      <c r="M37" s="70">
        <f t="shared" si="3"/>
        <v>-3.8132915978526714E-3</v>
      </c>
      <c r="N37" s="127">
        <f t="shared" si="4"/>
        <v>-1.1329159785267032E-4</v>
      </c>
      <c r="O37" s="128">
        <f t="shared" si="5"/>
        <v>-45432.271378964047</v>
      </c>
      <c r="P37" s="128">
        <f t="shared" si="6"/>
        <v>-36440.349111810661</v>
      </c>
      <c r="Q37" s="129">
        <f t="shared" si="7"/>
        <v>-9.0869006806859343E-5</v>
      </c>
      <c r="R37" s="128">
        <f t="shared" si="8"/>
        <v>1492768.3654308498</v>
      </c>
      <c r="S37" s="127">
        <f t="shared" si="9"/>
        <v>3.7224225910458121E-3</v>
      </c>
      <c r="T37" s="120"/>
    </row>
    <row r="38" spans="1:16104" ht="15.75" customHeight="1" x14ac:dyDescent="0.2">
      <c r="A38" s="22">
        <v>210051</v>
      </c>
      <c r="B38" s="22" t="s">
        <v>100</v>
      </c>
      <c r="C38" s="117">
        <f>VLOOKUP(A38,[6]Sheet1!$B$4:$F$57,3,FALSE)</f>
        <v>329734664.00191063</v>
      </c>
      <c r="D38" s="71">
        <f>IFERROR(VLOOKUP($A38,'PAU Performance'!$A:$F,6,FALSE),0)</f>
        <v>12.230965442683249</v>
      </c>
      <c r="E38" s="51">
        <f>IFERROR(D38/$D$53*Savings!$C$8*Savings!$C$16,0)</f>
        <v>-1.5411672761478099E-3</v>
      </c>
      <c r="F38" s="88">
        <f t="shared" si="0"/>
        <v>-508176.27397133788</v>
      </c>
      <c r="G38" s="53">
        <f>IFERROR(F38*Savings!$C$9*Savings!$C$16/$F$53,0)</f>
        <v>-379882.59294971341</v>
      </c>
      <c r="H38" s="20">
        <f>IFERROR(VLOOKUP(A38,'PAU Performance'!A:C,3,FALSE),0)</f>
        <v>7.5561476538680006E-2</v>
      </c>
      <c r="I38" s="21">
        <f>IFERROR((H38/$H$53*Savings!$C$8*Savings!$C$17),0)</f>
        <v>-2.718064233195041E-3</v>
      </c>
      <c r="J38" s="88">
        <f t="shared" si="1"/>
        <v>-896239.99666817766</v>
      </c>
      <c r="K38" s="53">
        <f>IFERROR(J38*Savings!$C$9*Savings!$C$17/$J$53,0)</f>
        <v>-899008.16755844723</v>
      </c>
      <c r="L38" s="88">
        <f t="shared" si="2"/>
        <v>-1278890.7605081606</v>
      </c>
      <c r="M38" s="70">
        <f t="shared" si="3"/>
        <v>-3.8785450852711987E-3</v>
      </c>
      <c r="N38" s="127">
        <f t="shared" si="4"/>
        <v>-1.7854508527119766E-4</v>
      </c>
      <c r="O38" s="128">
        <f t="shared" si="5"/>
        <v>-58872.503701090842</v>
      </c>
      <c r="P38" s="128">
        <f t="shared" si="6"/>
        <v>-51352.479653811424</v>
      </c>
      <c r="Q38" s="129">
        <f t="shared" si="7"/>
        <v>-1.5573879625077535E-4</v>
      </c>
      <c r="R38" s="128">
        <f t="shared" si="8"/>
        <v>1227538.2808543493</v>
      </c>
      <c r="S38" s="127">
        <f t="shared" si="9"/>
        <v>3.7228062890204234E-3</v>
      </c>
      <c r="T38" s="12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0"/>
      <c r="AKI38" s="10"/>
      <c r="AKJ38" s="10"/>
      <c r="AKK38" s="10"/>
      <c r="AKL38" s="10"/>
      <c r="AKM38" s="10"/>
      <c r="AKN38" s="10"/>
      <c r="AKO38" s="10"/>
      <c r="AKP38" s="10"/>
      <c r="AKQ38" s="10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C38" s="10"/>
      <c r="ALD38" s="10"/>
      <c r="ALE38" s="10"/>
      <c r="ALF38" s="10"/>
      <c r="ALG38" s="10"/>
      <c r="ALH38" s="10"/>
      <c r="ALI38" s="10"/>
      <c r="ALJ38" s="10"/>
      <c r="ALK38" s="10"/>
      <c r="ALL38" s="10"/>
      <c r="ALM38" s="10"/>
      <c r="ALN38" s="10"/>
      <c r="ALO38" s="10"/>
      <c r="ALP38" s="10"/>
      <c r="ALQ38" s="10"/>
      <c r="ALR38" s="10"/>
      <c r="ALS38" s="10"/>
      <c r="ALT38" s="10"/>
      <c r="ALU38" s="10"/>
      <c r="ALV38" s="10"/>
      <c r="ALW38" s="10"/>
      <c r="ALX38" s="10"/>
      <c r="ALY38" s="10"/>
      <c r="ALZ38" s="10"/>
      <c r="AMA38" s="10"/>
      <c r="AMB38" s="10"/>
      <c r="AMC38" s="10"/>
      <c r="AMD38" s="10"/>
      <c r="AME38" s="10"/>
      <c r="AMF38" s="10"/>
      <c r="AMG38" s="10"/>
      <c r="AMH38" s="10"/>
      <c r="AMI38" s="10"/>
      <c r="AMJ38" s="10"/>
      <c r="AMK38" s="10"/>
      <c r="AML38" s="10"/>
      <c r="AMM38" s="10"/>
      <c r="AMN38" s="10"/>
      <c r="AMO38" s="10"/>
      <c r="AMP38" s="10"/>
      <c r="AMQ38" s="10"/>
      <c r="AMR38" s="10"/>
      <c r="AMS38" s="10"/>
      <c r="AMT38" s="10"/>
      <c r="AMU38" s="10"/>
      <c r="AMV38" s="10"/>
      <c r="AMW38" s="10"/>
      <c r="AMX38" s="10"/>
      <c r="AMY38" s="10"/>
      <c r="AMZ38" s="10"/>
      <c r="ANA38" s="10"/>
      <c r="ANB38" s="10"/>
      <c r="ANC38" s="10"/>
      <c r="AND38" s="10"/>
      <c r="ANE38" s="10"/>
      <c r="ANF38" s="10"/>
      <c r="ANG38" s="10"/>
      <c r="ANH38" s="10"/>
      <c r="ANI38" s="10"/>
      <c r="ANJ38" s="10"/>
      <c r="ANK38" s="10"/>
      <c r="ANL38" s="10"/>
      <c r="ANM38" s="10"/>
      <c r="ANN38" s="10"/>
      <c r="ANO38" s="10"/>
      <c r="ANP38" s="10"/>
      <c r="ANQ38" s="10"/>
      <c r="ANR38" s="10"/>
      <c r="ANS38" s="10"/>
      <c r="ANT38" s="10"/>
      <c r="ANU38" s="10"/>
      <c r="ANV38" s="10"/>
      <c r="ANW38" s="10"/>
      <c r="ANX38" s="10"/>
      <c r="ANY38" s="10"/>
      <c r="ANZ38" s="10"/>
      <c r="AOA38" s="10"/>
      <c r="AOB38" s="10"/>
      <c r="AOC38" s="10"/>
      <c r="AOD38" s="10"/>
      <c r="AOE38" s="10"/>
      <c r="AOF38" s="10"/>
      <c r="AOG38" s="10"/>
      <c r="AOH38" s="10"/>
      <c r="AOI38" s="10"/>
      <c r="AOJ38" s="10"/>
      <c r="AOK38" s="10"/>
      <c r="AOL38" s="10"/>
      <c r="AOM38" s="10"/>
      <c r="AON38" s="10"/>
      <c r="AOO38" s="10"/>
      <c r="AOP38" s="10"/>
      <c r="AOQ38" s="10"/>
      <c r="AOR38" s="10"/>
      <c r="AOS38" s="10"/>
      <c r="AOT38" s="10"/>
      <c r="AOU38" s="10"/>
      <c r="AOV38" s="10"/>
      <c r="AOW38" s="10"/>
      <c r="AOX38" s="10"/>
      <c r="AOY38" s="10"/>
      <c r="AOZ38" s="10"/>
      <c r="APA38" s="10"/>
      <c r="APB38" s="10"/>
      <c r="APC38" s="10"/>
      <c r="APD38" s="10"/>
      <c r="APE38" s="10"/>
      <c r="APF38" s="10"/>
      <c r="APG38" s="10"/>
      <c r="APH38" s="10"/>
      <c r="API38" s="10"/>
      <c r="APJ38" s="10"/>
      <c r="APK38" s="10"/>
      <c r="APL38" s="10"/>
      <c r="APM38" s="10"/>
      <c r="APN38" s="10"/>
      <c r="APO38" s="10"/>
      <c r="APP38" s="10"/>
      <c r="APQ38" s="10"/>
      <c r="APR38" s="10"/>
      <c r="APS38" s="10"/>
      <c r="APT38" s="10"/>
      <c r="APU38" s="10"/>
      <c r="APV38" s="10"/>
      <c r="APW38" s="10"/>
      <c r="APX38" s="10"/>
      <c r="APY38" s="10"/>
      <c r="APZ38" s="10"/>
      <c r="AQA38" s="10"/>
      <c r="AQB38" s="10"/>
      <c r="AQC38" s="10"/>
      <c r="AQD38" s="10"/>
      <c r="AQE38" s="10"/>
      <c r="AQF38" s="10"/>
      <c r="AQG38" s="10"/>
      <c r="AQH38" s="10"/>
      <c r="AQI38" s="10"/>
      <c r="AQJ38" s="10"/>
      <c r="AQK38" s="10"/>
      <c r="AQL38" s="10"/>
      <c r="AQM38" s="10"/>
      <c r="AQN38" s="10"/>
      <c r="AQO38" s="10"/>
      <c r="AQP38" s="10"/>
      <c r="AQQ38" s="10"/>
      <c r="AQR38" s="10"/>
      <c r="AQS38" s="10"/>
      <c r="AQT38" s="10"/>
      <c r="AQU38" s="10"/>
      <c r="AQV38" s="10"/>
      <c r="AQW38" s="10"/>
      <c r="AQX38" s="10"/>
      <c r="AQY38" s="10"/>
      <c r="AQZ38" s="10"/>
      <c r="ARA38" s="10"/>
      <c r="ARB38" s="10"/>
      <c r="ARC38" s="10"/>
      <c r="ARD38" s="10"/>
      <c r="ARE38" s="10"/>
      <c r="ARF38" s="10"/>
      <c r="ARG38" s="10"/>
      <c r="ARH38" s="10"/>
      <c r="ARI38" s="10"/>
      <c r="ARJ38" s="10"/>
      <c r="ARK38" s="10"/>
      <c r="ARL38" s="10"/>
      <c r="ARM38" s="10"/>
      <c r="ARN38" s="10"/>
      <c r="ARO38" s="10"/>
      <c r="ARP38" s="10"/>
      <c r="ARQ38" s="10"/>
      <c r="ARR38" s="10"/>
      <c r="ARS38" s="10"/>
      <c r="ART38" s="10"/>
      <c r="ARU38" s="10"/>
      <c r="ARV38" s="10"/>
      <c r="ARW38" s="10"/>
      <c r="ARX38" s="10"/>
      <c r="ARY38" s="10"/>
      <c r="ARZ38" s="10"/>
      <c r="ASA38" s="10"/>
      <c r="ASB38" s="10"/>
      <c r="ASC38" s="10"/>
      <c r="ASD38" s="10"/>
      <c r="ASE38" s="10"/>
      <c r="ASF38" s="10"/>
      <c r="ASG38" s="10"/>
      <c r="ASH38" s="10"/>
      <c r="ASI38" s="10"/>
      <c r="ASJ38" s="10"/>
      <c r="ASK38" s="10"/>
      <c r="ASL38" s="10"/>
      <c r="ASM38" s="10"/>
      <c r="ASN38" s="10"/>
      <c r="ASO38" s="10"/>
      <c r="ASP38" s="10"/>
      <c r="ASQ38" s="10"/>
      <c r="ASR38" s="10"/>
      <c r="ASS38" s="10"/>
      <c r="AST38" s="10"/>
      <c r="ASU38" s="10"/>
      <c r="ASV38" s="10"/>
      <c r="ASW38" s="10"/>
      <c r="ASX38" s="10"/>
      <c r="ASY38" s="10"/>
      <c r="ASZ38" s="10"/>
      <c r="ATA38" s="10"/>
      <c r="ATB38" s="10"/>
      <c r="ATC38" s="10"/>
      <c r="ATD38" s="10"/>
      <c r="ATE38" s="10"/>
      <c r="ATF38" s="10"/>
      <c r="ATG38" s="10"/>
      <c r="ATH38" s="10"/>
      <c r="ATI38" s="10"/>
      <c r="ATJ38" s="10"/>
      <c r="ATK38" s="10"/>
      <c r="ATL38" s="10"/>
      <c r="ATM38" s="10"/>
      <c r="ATN38" s="10"/>
      <c r="ATO38" s="10"/>
      <c r="ATP38" s="10"/>
      <c r="ATQ38" s="10"/>
      <c r="ATR38" s="10"/>
      <c r="ATS38" s="10"/>
      <c r="ATT38" s="10"/>
      <c r="ATU38" s="10"/>
      <c r="ATV38" s="10"/>
      <c r="ATW38" s="10"/>
      <c r="ATX38" s="10"/>
      <c r="ATY38" s="10"/>
      <c r="ATZ38" s="10"/>
      <c r="AUA38" s="10"/>
      <c r="AUB38" s="10"/>
      <c r="AUC38" s="10"/>
      <c r="AUD38" s="10"/>
      <c r="AUE38" s="10"/>
      <c r="AUF38" s="10"/>
      <c r="AUG38" s="10"/>
      <c r="AUH38" s="10"/>
      <c r="AUI38" s="10"/>
      <c r="AUJ38" s="10"/>
      <c r="AUK38" s="10"/>
      <c r="AUL38" s="10"/>
      <c r="AUM38" s="10"/>
      <c r="AUN38" s="10"/>
      <c r="AUO38" s="10"/>
      <c r="AUP38" s="10"/>
      <c r="AUQ38" s="10"/>
      <c r="AUR38" s="10"/>
      <c r="AUS38" s="10"/>
      <c r="AUT38" s="10"/>
      <c r="AUU38" s="10"/>
      <c r="AUV38" s="10"/>
      <c r="AUW38" s="10"/>
      <c r="AUX38" s="10"/>
      <c r="AUY38" s="10"/>
      <c r="AUZ38" s="10"/>
      <c r="AVA38" s="10"/>
      <c r="AVB38" s="10"/>
      <c r="AVC38" s="10"/>
      <c r="AVD38" s="10"/>
      <c r="AVE38" s="10"/>
      <c r="AVF38" s="10"/>
      <c r="AVG38" s="10"/>
      <c r="AVH38" s="10"/>
      <c r="AVI38" s="10"/>
      <c r="AVJ38" s="10"/>
      <c r="AVK38" s="10"/>
      <c r="AVL38" s="10"/>
      <c r="AVM38" s="10"/>
      <c r="AVN38" s="10"/>
      <c r="AVO38" s="10"/>
      <c r="AVP38" s="10"/>
      <c r="AVQ38" s="10"/>
      <c r="AVR38" s="10"/>
      <c r="AVS38" s="10"/>
      <c r="AVT38" s="10"/>
      <c r="AVU38" s="10"/>
      <c r="AVV38" s="10"/>
      <c r="AVW38" s="10"/>
      <c r="AVX38" s="10"/>
      <c r="AVY38" s="10"/>
      <c r="AVZ38" s="10"/>
      <c r="AWA38" s="10"/>
      <c r="AWB38" s="10"/>
      <c r="AWC38" s="10"/>
      <c r="AWD38" s="10"/>
      <c r="AWE38" s="10"/>
      <c r="AWF38" s="10"/>
      <c r="AWG38" s="10"/>
      <c r="AWH38" s="10"/>
      <c r="AWI38" s="10"/>
      <c r="AWJ38" s="10"/>
      <c r="AWK38" s="10"/>
      <c r="AWL38" s="10"/>
      <c r="AWM38" s="10"/>
      <c r="AWN38" s="10"/>
      <c r="AWO38" s="10"/>
      <c r="AWP38" s="10"/>
      <c r="AWQ38" s="10"/>
      <c r="AWR38" s="10"/>
      <c r="AWS38" s="10"/>
      <c r="AWT38" s="10"/>
      <c r="AWU38" s="10"/>
      <c r="AWV38" s="10"/>
      <c r="AWW38" s="10"/>
      <c r="AWX38" s="10"/>
      <c r="AWY38" s="10"/>
      <c r="AWZ38" s="10"/>
      <c r="AXA38" s="10"/>
      <c r="AXB38" s="10"/>
      <c r="AXC38" s="10"/>
      <c r="AXD38" s="10"/>
      <c r="AXE38" s="10"/>
      <c r="AXF38" s="10"/>
      <c r="AXG38" s="10"/>
      <c r="AXH38" s="10"/>
      <c r="AXI38" s="10"/>
      <c r="AXJ38" s="10"/>
      <c r="AXK38" s="10"/>
      <c r="AXL38" s="10"/>
      <c r="AXM38" s="10"/>
      <c r="AXN38" s="10"/>
      <c r="AXO38" s="10"/>
      <c r="AXP38" s="10"/>
      <c r="AXQ38" s="10"/>
      <c r="AXR38" s="10"/>
      <c r="AXS38" s="10"/>
      <c r="AXT38" s="10"/>
      <c r="AXU38" s="10"/>
      <c r="AXV38" s="10"/>
      <c r="AXW38" s="10"/>
      <c r="AXX38" s="10"/>
      <c r="AXY38" s="10"/>
      <c r="AXZ38" s="10"/>
      <c r="AYA38" s="10"/>
      <c r="AYB38" s="10"/>
      <c r="AYC38" s="10"/>
      <c r="AYD38" s="10"/>
      <c r="AYE38" s="10"/>
      <c r="AYF38" s="10"/>
      <c r="AYG38" s="10"/>
      <c r="AYH38" s="10"/>
      <c r="AYI38" s="10"/>
      <c r="AYJ38" s="10"/>
      <c r="AYK38" s="10"/>
      <c r="AYL38" s="10"/>
      <c r="AYM38" s="10"/>
      <c r="AYN38" s="10"/>
      <c r="AYO38" s="10"/>
      <c r="AYP38" s="10"/>
      <c r="AYQ38" s="10"/>
      <c r="AYR38" s="10"/>
      <c r="AYS38" s="10"/>
      <c r="AYT38" s="10"/>
      <c r="AYU38" s="10"/>
      <c r="AYV38" s="10"/>
      <c r="AYW38" s="10"/>
      <c r="AYX38" s="10"/>
      <c r="AYY38" s="10"/>
      <c r="AYZ38" s="10"/>
      <c r="AZA38" s="10"/>
      <c r="AZB38" s="10"/>
      <c r="AZC38" s="10"/>
      <c r="AZD38" s="10"/>
      <c r="AZE38" s="10"/>
      <c r="AZF38" s="10"/>
      <c r="AZG38" s="10"/>
      <c r="AZH38" s="10"/>
      <c r="AZI38" s="10"/>
      <c r="AZJ38" s="10"/>
      <c r="AZK38" s="10"/>
      <c r="AZL38" s="10"/>
      <c r="AZM38" s="10"/>
      <c r="AZN38" s="10"/>
      <c r="AZO38" s="10"/>
      <c r="AZP38" s="10"/>
      <c r="AZQ38" s="10"/>
      <c r="AZR38" s="10"/>
      <c r="AZS38" s="10"/>
      <c r="AZT38" s="10"/>
      <c r="AZU38" s="10"/>
      <c r="AZV38" s="10"/>
      <c r="AZW38" s="10"/>
      <c r="AZX38" s="10"/>
      <c r="AZY38" s="10"/>
      <c r="AZZ38" s="10"/>
      <c r="BAA38" s="10"/>
      <c r="BAB38" s="10"/>
      <c r="BAC38" s="10"/>
      <c r="BAD38" s="10"/>
      <c r="BAE38" s="10"/>
      <c r="BAF38" s="10"/>
      <c r="BAG38" s="10"/>
      <c r="BAH38" s="10"/>
      <c r="BAI38" s="10"/>
      <c r="BAJ38" s="10"/>
      <c r="BAK38" s="10"/>
      <c r="BAL38" s="10"/>
      <c r="BAM38" s="10"/>
      <c r="BAN38" s="10"/>
      <c r="BAO38" s="10"/>
      <c r="BAP38" s="10"/>
      <c r="BAQ38" s="10"/>
      <c r="BAR38" s="10"/>
      <c r="BAS38" s="10"/>
      <c r="BAT38" s="10"/>
      <c r="BAU38" s="10"/>
      <c r="BAV38" s="10"/>
      <c r="BAW38" s="10"/>
      <c r="BAX38" s="10"/>
      <c r="BAY38" s="10"/>
      <c r="BAZ38" s="10"/>
      <c r="BBA38" s="10"/>
      <c r="BBB38" s="10"/>
      <c r="BBC38" s="10"/>
      <c r="BBD38" s="10"/>
      <c r="BBE38" s="10"/>
      <c r="BBF38" s="10"/>
      <c r="BBG38" s="10"/>
      <c r="BBH38" s="10"/>
      <c r="BBI38" s="10"/>
      <c r="BBJ38" s="10"/>
      <c r="BBK38" s="10"/>
      <c r="BBL38" s="10"/>
      <c r="BBM38" s="10"/>
      <c r="BBN38" s="10"/>
      <c r="BBO38" s="10"/>
      <c r="BBP38" s="10"/>
      <c r="BBQ38" s="10"/>
      <c r="BBR38" s="10"/>
      <c r="BBS38" s="10"/>
      <c r="BBT38" s="10"/>
      <c r="BBU38" s="10"/>
      <c r="BBV38" s="10"/>
      <c r="BBW38" s="10"/>
      <c r="BBX38" s="10"/>
      <c r="BBY38" s="10"/>
      <c r="BBZ38" s="10"/>
      <c r="BCA38" s="10"/>
      <c r="BCB38" s="10"/>
      <c r="BCC38" s="10"/>
      <c r="BCD38" s="10"/>
      <c r="BCE38" s="10"/>
      <c r="BCF38" s="10"/>
      <c r="BCG38" s="10"/>
      <c r="BCH38" s="10"/>
      <c r="BCI38" s="10"/>
      <c r="BCJ38" s="10"/>
      <c r="BCK38" s="10"/>
      <c r="BCL38" s="10"/>
      <c r="BCM38" s="10"/>
      <c r="BCN38" s="10"/>
      <c r="BCO38" s="10"/>
      <c r="BCP38" s="10"/>
      <c r="BCQ38" s="10"/>
      <c r="BCR38" s="10"/>
      <c r="BCS38" s="10"/>
      <c r="BCT38" s="10"/>
      <c r="BCU38" s="10"/>
      <c r="BCV38" s="10"/>
      <c r="BCW38" s="10"/>
      <c r="BCX38" s="10"/>
      <c r="BCY38" s="10"/>
      <c r="BCZ38" s="10"/>
      <c r="BDA38" s="10"/>
      <c r="BDB38" s="10"/>
      <c r="BDC38" s="10"/>
      <c r="BDD38" s="10"/>
      <c r="BDE38" s="10"/>
      <c r="BDF38" s="10"/>
      <c r="BDG38" s="10"/>
      <c r="BDH38" s="10"/>
      <c r="BDI38" s="10"/>
      <c r="BDJ38" s="10"/>
      <c r="BDK38" s="10"/>
      <c r="BDL38" s="10"/>
      <c r="BDM38" s="10"/>
      <c r="BDN38" s="10"/>
      <c r="BDO38" s="10"/>
      <c r="BDP38" s="10"/>
      <c r="BDQ38" s="10"/>
      <c r="BDR38" s="10"/>
      <c r="BDS38" s="10"/>
      <c r="BDT38" s="10"/>
      <c r="BDU38" s="10"/>
      <c r="BDV38" s="10"/>
      <c r="BDW38" s="10"/>
      <c r="BDX38" s="10"/>
      <c r="BDY38" s="10"/>
      <c r="BDZ38" s="10"/>
      <c r="BEA38" s="10"/>
      <c r="BEB38" s="10"/>
      <c r="BEC38" s="10"/>
      <c r="BED38" s="10"/>
      <c r="BEE38" s="10"/>
      <c r="BEF38" s="10"/>
      <c r="BEG38" s="10"/>
      <c r="BEH38" s="10"/>
      <c r="BEI38" s="10"/>
      <c r="BEJ38" s="10"/>
      <c r="BEK38" s="10"/>
      <c r="BEL38" s="10"/>
      <c r="BEM38" s="10"/>
      <c r="BEN38" s="10"/>
      <c r="BEO38" s="10"/>
      <c r="BEP38" s="10"/>
      <c r="BEQ38" s="10"/>
      <c r="BER38" s="10"/>
      <c r="BES38" s="10"/>
      <c r="BET38" s="10"/>
      <c r="BEU38" s="10"/>
      <c r="BEV38" s="10"/>
      <c r="BEW38" s="10"/>
      <c r="BEX38" s="10"/>
      <c r="BEY38" s="10"/>
      <c r="BEZ38" s="10"/>
      <c r="BFA38" s="10"/>
      <c r="BFB38" s="10"/>
      <c r="BFC38" s="10"/>
      <c r="BFD38" s="10"/>
      <c r="BFE38" s="10"/>
      <c r="BFF38" s="10"/>
      <c r="BFG38" s="10"/>
      <c r="BFH38" s="10"/>
      <c r="BFI38" s="10"/>
      <c r="BFJ38" s="10"/>
      <c r="BFK38" s="10"/>
      <c r="BFL38" s="10"/>
      <c r="BFM38" s="10"/>
      <c r="BFN38" s="10"/>
      <c r="BFO38" s="10"/>
      <c r="BFP38" s="10"/>
      <c r="BFQ38" s="10"/>
      <c r="BFR38" s="10"/>
      <c r="BFS38" s="10"/>
      <c r="BFT38" s="10"/>
      <c r="BFU38" s="10"/>
      <c r="BFV38" s="10"/>
      <c r="BFW38" s="10"/>
      <c r="BFX38" s="10"/>
      <c r="BFY38" s="10"/>
      <c r="BFZ38" s="10"/>
      <c r="BGA38" s="10"/>
      <c r="BGB38" s="10"/>
      <c r="BGC38" s="10"/>
      <c r="BGD38" s="10"/>
      <c r="BGE38" s="10"/>
      <c r="BGF38" s="10"/>
      <c r="BGG38" s="10"/>
      <c r="BGH38" s="10"/>
      <c r="BGI38" s="10"/>
      <c r="BGJ38" s="10"/>
      <c r="BGK38" s="10"/>
      <c r="BGL38" s="10"/>
      <c r="BGM38" s="10"/>
      <c r="BGN38" s="10"/>
      <c r="BGO38" s="10"/>
      <c r="BGP38" s="10"/>
      <c r="BGQ38" s="10"/>
      <c r="BGR38" s="10"/>
      <c r="BGS38" s="10"/>
      <c r="BGT38" s="10"/>
      <c r="BGU38" s="10"/>
      <c r="BGV38" s="10"/>
      <c r="BGW38" s="10"/>
      <c r="BGX38" s="10"/>
      <c r="BGY38" s="10"/>
      <c r="BGZ38" s="10"/>
      <c r="BHA38" s="10"/>
      <c r="BHB38" s="10"/>
      <c r="BHC38" s="10"/>
      <c r="BHD38" s="10"/>
      <c r="BHE38" s="10"/>
      <c r="BHF38" s="10"/>
      <c r="BHG38" s="10"/>
      <c r="BHH38" s="10"/>
      <c r="BHI38" s="10"/>
      <c r="BHJ38" s="10"/>
      <c r="BHK38" s="10"/>
      <c r="BHL38" s="10"/>
      <c r="BHM38" s="10"/>
      <c r="BHN38" s="10"/>
      <c r="BHO38" s="10"/>
      <c r="BHP38" s="10"/>
      <c r="BHQ38" s="10"/>
      <c r="BHR38" s="10"/>
      <c r="BHS38" s="10"/>
      <c r="BHT38" s="10"/>
      <c r="BHU38" s="10"/>
      <c r="BHV38" s="10"/>
      <c r="BHW38" s="10"/>
      <c r="BHX38" s="10"/>
      <c r="BHY38" s="10"/>
      <c r="BHZ38" s="10"/>
      <c r="BIA38" s="10"/>
      <c r="BIB38" s="10"/>
      <c r="BIC38" s="10"/>
      <c r="BID38" s="10"/>
      <c r="BIE38" s="10"/>
      <c r="BIF38" s="10"/>
      <c r="BIG38" s="10"/>
      <c r="BIH38" s="10"/>
      <c r="BII38" s="10"/>
      <c r="BIJ38" s="10"/>
      <c r="BIK38" s="10"/>
      <c r="BIL38" s="10"/>
      <c r="BIM38" s="10"/>
      <c r="BIN38" s="10"/>
      <c r="BIO38" s="10"/>
      <c r="BIP38" s="10"/>
      <c r="BIQ38" s="10"/>
      <c r="BIR38" s="10"/>
      <c r="BIS38" s="10"/>
      <c r="BIT38" s="10"/>
      <c r="BIU38" s="10"/>
      <c r="BIV38" s="10"/>
      <c r="BIW38" s="10"/>
      <c r="BIX38" s="10"/>
      <c r="BIY38" s="10"/>
      <c r="BIZ38" s="10"/>
      <c r="BJA38" s="10"/>
      <c r="BJB38" s="10"/>
      <c r="BJC38" s="10"/>
      <c r="BJD38" s="10"/>
      <c r="BJE38" s="10"/>
      <c r="BJF38" s="10"/>
      <c r="BJG38" s="10"/>
      <c r="BJH38" s="10"/>
      <c r="BJI38" s="10"/>
      <c r="BJJ38" s="10"/>
      <c r="BJK38" s="10"/>
      <c r="BJL38" s="10"/>
      <c r="BJM38" s="10"/>
      <c r="BJN38" s="10"/>
      <c r="BJO38" s="10"/>
      <c r="BJP38" s="10"/>
      <c r="BJQ38" s="10"/>
      <c r="BJR38" s="10"/>
      <c r="BJS38" s="10"/>
      <c r="BJT38" s="10"/>
      <c r="BJU38" s="10"/>
      <c r="BJV38" s="10"/>
      <c r="BJW38" s="10"/>
      <c r="BJX38" s="10"/>
      <c r="BJY38" s="10"/>
      <c r="BJZ38" s="10"/>
      <c r="BKA38" s="10"/>
      <c r="BKB38" s="10"/>
      <c r="BKC38" s="10"/>
      <c r="BKD38" s="10"/>
      <c r="BKE38" s="10"/>
      <c r="BKF38" s="10"/>
      <c r="BKG38" s="10"/>
      <c r="BKH38" s="10"/>
      <c r="BKI38" s="10"/>
      <c r="BKJ38" s="10"/>
      <c r="BKK38" s="10"/>
      <c r="BKL38" s="10"/>
      <c r="BKM38" s="10"/>
      <c r="BKN38" s="10"/>
      <c r="BKO38" s="10"/>
      <c r="BKP38" s="10"/>
      <c r="BKQ38" s="10"/>
      <c r="BKR38" s="10"/>
      <c r="BKS38" s="10"/>
      <c r="BKT38" s="10"/>
      <c r="BKU38" s="10"/>
      <c r="BKV38" s="10"/>
      <c r="BKW38" s="10"/>
      <c r="BKX38" s="10"/>
      <c r="BKY38" s="10"/>
      <c r="BKZ38" s="10"/>
      <c r="BLA38" s="10"/>
      <c r="BLB38" s="10"/>
      <c r="BLC38" s="10"/>
      <c r="BLD38" s="10"/>
      <c r="BLE38" s="10"/>
      <c r="BLF38" s="10"/>
      <c r="BLG38" s="10"/>
      <c r="BLH38" s="10"/>
      <c r="BLI38" s="10"/>
      <c r="BLJ38" s="10"/>
      <c r="BLK38" s="10"/>
      <c r="BLL38" s="10"/>
      <c r="BLM38" s="10"/>
      <c r="BLN38" s="10"/>
      <c r="BLO38" s="10"/>
      <c r="BLP38" s="10"/>
      <c r="BLQ38" s="10"/>
      <c r="BLR38" s="10"/>
      <c r="BLS38" s="10"/>
      <c r="BLT38" s="10"/>
      <c r="BLU38" s="10"/>
      <c r="BLV38" s="10"/>
      <c r="BLW38" s="10"/>
      <c r="BLX38" s="10"/>
      <c r="BLY38" s="10"/>
      <c r="BLZ38" s="10"/>
      <c r="BMA38" s="10"/>
      <c r="BMB38" s="10"/>
      <c r="BMC38" s="10"/>
      <c r="BMD38" s="10"/>
      <c r="BME38" s="10"/>
      <c r="BMF38" s="10"/>
      <c r="BMG38" s="10"/>
      <c r="BMH38" s="10"/>
      <c r="BMI38" s="10"/>
      <c r="BMJ38" s="10"/>
      <c r="BMK38" s="10"/>
      <c r="BML38" s="10"/>
      <c r="BMM38" s="10"/>
      <c r="BMN38" s="10"/>
      <c r="BMO38" s="10"/>
      <c r="BMP38" s="10"/>
      <c r="BMQ38" s="10"/>
      <c r="BMR38" s="10"/>
      <c r="BMS38" s="10"/>
      <c r="BMT38" s="10"/>
      <c r="BMU38" s="10"/>
      <c r="BMV38" s="10"/>
      <c r="BMW38" s="10"/>
      <c r="BMX38" s="10"/>
      <c r="BMY38" s="10"/>
      <c r="BMZ38" s="10"/>
      <c r="BNA38" s="10"/>
      <c r="BNB38" s="10"/>
      <c r="BNC38" s="10"/>
      <c r="BND38" s="10"/>
      <c r="BNE38" s="10"/>
      <c r="BNF38" s="10"/>
      <c r="BNG38" s="10"/>
      <c r="BNH38" s="10"/>
      <c r="BNI38" s="10"/>
      <c r="BNJ38" s="10"/>
      <c r="BNK38" s="10"/>
      <c r="BNL38" s="10"/>
      <c r="BNM38" s="10"/>
      <c r="BNN38" s="10"/>
      <c r="BNO38" s="10"/>
      <c r="BNP38" s="10"/>
      <c r="BNQ38" s="10"/>
      <c r="BNR38" s="10"/>
      <c r="BNS38" s="10"/>
      <c r="BNT38" s="10"/>
      <c r="BNU38" s="10"/>
      <c r="BNV38" s="10"/>
      <c r="BNW38" s="10"/>
      <c r="BNX38" s="10"/>
      <c r="BNY38" s="10"/>
      <c r="BNZ38" s="10"/>
      <c r="BOA38" s="10"/>
      <c r="BOB38" s="10"/>
      <c r="BOC38" s="10"/>
      <c r="BOD38" s="10"/>
      <c r="BOE38" s="10"/>
      <c r="BOF38" s="10"/>
      <c r="BOG38" s="10"/>
      <c r="BOH38" s="10"/>
      <c r="BOI38" s="10"/>
      <c r="BOJ38" s="10"/>
      <c r="BOK38" s="10"/>
      <c r="BOL38" s="10"/>
      <c r="BOM38" s="10"/>
      <c r="BON38" s="10"/>
      <c r="BOO38" s="10"/>
      <c r="BOP38" s="10"/>
      <c r="BOQ38" s="10"/>
      <c r="BOR38" s="10"/>
      <c r="BOS38" s="10"/>
      <c r="BOT38" s="10"/>
      <c r="BOU38" s="10"/>
      <c r="BOV38" s="10"/>
      <c r="BOW38" s="10"/>
      <c r="BOX38" s="10"/>
      <c r="BOY38" s="10"/>
      <c r="BOZ38" s="10"/>
      <c r="BPA38" s="10"/>
      <c r="BPB38" s="10"/>
      <c r="BPC38" s="10"/>
      <c r="BPD38" s="10"/>
      <c r="BPE38" s="10"/>
      <c r="BPF38" s="10"/>
      <c r="BPG38" s="10"/>
      <c r="BPH38" s="10"/>
      <c r="BPI38" s="10"/>
      <c r="BPJ38" s="10"/>
      <c r="BPK38" s="10"/>
      <c r="BPL38" s="10"/>
      <c r="BPM38" s="10"/>
      <c r="BPN38" s="10"/>
      <c r="BPO38" s="10"/>
      <c r="BPP38" s="10"/>
      <c r="BPQ38" s="10"/>
      <c r="BPR38" s="10"/>
      <c r="BPS38" s="10"/>
      <c r="BPT38" s="10"/>
      <c r="BPU38" s="10"/>
      <c r="BPV38" s="10"/>
      <c r="BPW38" s="10"/>
      <c r="BPX38" s="10"/>
      <c r="BPY38" s="10"/>
      <c r="BPZ38" s="10"/>
      <c r="BQA38" s="10"/>
      <c r="BQB38" s="10"/>
      <c r="BQC38" s="10"/>
      <c r="BQD38" s="10"/>
      <c r="BQE38" s="10"/>
      <c r="BQF38" s="10"/>
      <c r="BQG38" s="10"/>
      <c r="BQH38" s="10"/>
      <c r="BQI38" s="10"/>
      <c r="BQJ38" s="10"/>
      <c r="BQK38" s="10"/>
      <c r="BQL38" s="10"/>
      <c r="BQM38" s="10"/>
      <c r="BQN38" s="10"/>
      <c r="BQO38" s="10"/>
      <c r="BQP38" s="10"/>
      <c r="BQQ38" s="10"/>
      <c r="BQR38" s="10"/>
      <c r="BQS38" s="10"/>
      <c r="BQT38" s="10"/>
      <c r="BQU38" s="10"/>
      <c r="BQV38" s="10"/>
      <c r="BQW38" s="10"/>
      <c r="BQX38" s="10"/>
      <c r="BQY38" s="10"/>
      <c r="BQZ38" s="10"/>
      <c r="BRA38" s="10"/>
      <c r="BRB38" s="10"/>
      <c r="BRC38" s="10"/>
      <c r="BRD38" s="10"/>
      <c r="BRE38" s="10"/>
      <c r="BRF38" s="10"/>
      <c r="BRG38" s="10"/>
      <c r="BRH38" s="10"/>
      <c r="BRI38" s="10"/>
      <c r="BRJ38" s="10"/>
      <c r="BRK38" s="10"/>
      <c r="BRL38" s="10"/>
      <c r="BRM38" s="10"/>
      <c r="BRN38" s="10"/>
      <c r="BRO38" s="10"/>
      <c r="BRP38" s="10"/>
      <c r="BRQ38" s="10"/>
      <c r="BRR38" s="10"/>
      <c r="BRS38" s="10"/>
      <c r="BRT38" s="10"/>
      <c r="BRU38" s="10"/>
      <c r="BRV38" s="10"/>
      <c r="BRW38" s="10"/>
      <c r="BRX38" s="10"/>
      <c r="BRY38" s="10"/>
      <c r="BRZ38" s="10"/>
      <c r="BSA38" s="10"/>
      <c r="BSB38" s="10"/>
      <c r="BSC38" s="10"/>
      <c r="BSD38" s="10"/>
      <c r="BSE38" s="10"/>
      <c r="BSF38" s="10"/>
      <c r="BSG38" s="10"/>
      <c r="BSH38" s="10"/>
      <c r="BSI38" s="10"/>
      <c r="BSJ38" s="10"/>
      <c r="BSK38" s="10"/>
      <c r="BSL38" s="10"/>
      <c r="BSM38" s="10"/>
      <c r="BSN38" s="10"/>
      <c r="BSO38" s="10"/>
      <c r="BSP38" s="10"/>
      <c r="BSQ38" s="10"/>
      <c r="BSR38" s="10"/>
      <c r="BSS38" s="10"/>
      <c r="BST38" s="10"/>
      <c r="BSU38" s="10"/>
      <c r="BSV38" s="10"/>
      <c r="BSW38" s="10"/>
      <c r="BSX38" s="10"/>
      <c r="BSY38" s="10"/>
      <c r="BSZ38" s="10"/>
      <c r="BTA38" s="10"/>
      <c r="BTB38" s="10"/>
      <c r="BTC38" s="10"/>
      <c r="BTD38" s="10"/>
      <c r="BTE38" s="10"/>
      <c r="BTF38" s="10"/>
      <c r="BTG38" s="10"/>
      <c r="BTH38" s="10"/>
      <c r="BTI38" s="10"/>
      <c r="BTJ38" s="10"/>
      <c r="BTK38" s="10"/>
      <c r="BTL38" s="10"/>
      <c r="BTM38" s="10"/>
      <c r="BTN38" s="10"/>
      <c r="BTO38" s="10"/>
      <c r="BTP38" s="10"/>
      <c r="BTQ38" s="10"/>
      <c r="BTR38" s="10"/>
      <c r="BTS38" s="10"/>
      <c r="BTT38" s="10"/>
      <c r="BTU38" s="10"/>
      <c r="BTV38" s="10"/>
      <c r="BTW38" s="10"/>
      <c r="BTX38" s="10"/>
      <c r="BTY38" s="10"/>
      <c r="BTZ38" s="10"/>
      <c r="BUA38" s="10"/>
      <c r="BUB38" s="10"/>
      <c r="BUC38" s="10"/>
      <c r="BUD38" s="10"/>
      <c r="BUE38" s="10"/>
      <c r="BUF38" s="10"/>
      <c r="BUG38" s="10"/>
      <c r="BUH38" s="10"/>
      <c r="BUI38" s="10"/>
      <c r="BUJ38" s="10"/>
      <c r="BUK38" s="10"/>
      <c r="BUL38" s="10"/>
      <c r="BUM38" s="10"/>
      <c r="BUN38" s="10"/>
      <c r="BUO38" s="10"/>
      <c r="BUP38" s="10"/>
      <c r="BUQ38" s="10"/>
      <c r="BUR38" s="10"/>
      <c r="BUS38" s="10"/>
      <c r="BUT38" s="10"/>
      <c r="BUU38" s="10"/>
      <c r="BUV38" s="10"/>
      <c r="BUW38" s="10"/>
      <c r="BUX38" s="10"/>
      <c r="BUY38" s="10"/>
      <c r="BUZ38" s="10"/>
      <c r="BVA38" s="10"/>
      <c r="BVB38" s="10"/>
      <c r="BVC38" s="10"/>
      <c r="BVD38" s="10"/>
      <c r="BVE38" s="10"/>
      <c r="BVF38" s="10"/>
      <c r="BVG38" s="10"/>
      <c r="BVH38" s="10"/>
      <c r="BVI38" s="10"/>
      <c r="BVJ38" s="10"/>
      <c r="BVK38" s="10"/>
      <c r="BVL38" s="10"/>
      <c r="BVM38" s="10"/>
      <c r="BVN38" s="10"/>
      <c r="BVO38" s="10"/>
      <c r="BVP38" s="10"/>
      <c r="BVQ38" s="10"/>
      <c r="BVR38" s="10"/>
      <c r="BVS38" s="10"/>
      <c r="BVT38" s="10"/>
      <c r="BVU38" s="10"/>
      <c r="BVV38" s="10"/>
      <c r="BVW38" s="10"/>
      <c r="BVX38" s="10"/>
      <c r="BVY38" s="10"/>
      <c r="BVZ38" s="10"/>
      <c r="BWA38" s="10"/>
      <c r="BWB38" s="10"/>
      <c r="BWC38" s="10"/>
      <c r="BWD38" s="10"/>
      <c r="BWE38" s="10"/>
      <c r="BWF38" s="10"/>
      <c r="BWG38" s="10"/>
      <c r="BWH38" s="10"/>
      <c r="BWI38" s="10"/>
      <c r="BWJ38" s="10"/>
      <c r="BWK38" s="10"/>
      <c r="BWL38" s="10"/>
      <c r="BWM38" s="10"/>
      <c r="BWN38" s="10"/>
      <c r="BWO38" s="10"/>
      <c r="BWP38" s="10"/>
      <c r="BWQ38" s="10"/>
      <c r="BWR38" s="10"/>
      <c r="BWS38" s="10"/>
      <c r="BWT38" s="10"/>
      <c r="BWU38" s="10"/>
      <c r="BWV38" s="10"/>
      <c r="BWW38" s="10"/>
      <c r="BWX38" s="10"/>
      <c r="BWY38" s="10"/>
      <c r="BWZ38" s="10"/>
      <c r="BXA38" s="10"/>
      <c r="BXB38" s="10"/>
      <c r="BXC38" s="10"/>
      <c r="BXD38" s="10"/>
      <c r="BXE38" s="10"/>
      <c r="BXF38" s="10"/>
      <c r="BXG38" s="10"/>
      <c r="BXH38" s="10"/>
      <c r="BXI38" s="10"/>
      <c r="BXJ38" s="10"/>
      <c r="BXK38" s="10"/>
      <c r="BXL38" s="10"/>
      <c r="BXM38" s="10"/>
      <c r="BXN38" s="10"/>
      <c r="BXO38" s="10"/>
      <c r="BXP38" s="10"/>
      <c r="BXQ38" s="10"/>
      <c r="BXR38" s="10"/>
      <c r="BXS38" s="10"/>
      <c r="BXT38" s="10"/>
      <c r="BXU38" s="10"/>
      <c r="BXV38" s="10"/>
      <c r="BXW38" s="10"/>
      <c r="BXX38" s="10"/>
      <c r="BXY38" s="10"/>
      <c r="BXZ38" s="10"/>
      <c r="BYA38" s="10"/>
      <c r="BYB38" s="10"/>
      <c r="BYC38" s="10"/>
      <c r="BYD38" s="10"/>
      <c r="BYE38" s="10"/>
      <c r="BYF38" s="10"/>
      <c r="BYG38" s="10"/>
      <c r="BYH38" s="10"/>
      <c r="BYI38" s="10"/>
      <c r="BYJ38" s="10"/>
      <c r="BYK38" s="10"/>
      <c r="BYL38" s="10"/>
      <c r="BYM38" s="10"/>
      <c r="BYN38" s="10"/>
      <c r="BYO38" s="10"/>
      <c r="BYP38" s="10"/>
      <c r="BYQ38" s="10"/>
      <c r="BYR38" s="10"/>
      <c r="BYS38" s="10"/>
      <c r="BYT38" s="10"/>
      <c r="BYU38" s="10"/>
      <c r="BYV38" s="10"/>
      <c r="BYW38" s="10"/>
      <c r="BYX38" s="10"/>
      <c r="BYY38" s="10"/>
      <c r="BYZ38" s="10"/>
      <c r="BZA38" s="10"/>
      <c r="BZB38" s="10"/>
      <c r="BZC38" s="10"/>
      <c r="BZD38" s="10"/>
      <c r="BZE38" s="10"/>
      <c r="BZF38" s="10"/>
      <c r="BZG38" s="10"/>
      <c r="BZH38" s="10"/>
      <c r="BZI38" s="10"/>
      <c r="BZJ38" s="10"/>
      <c r="BZK38" s="10"/>
      <c r="BZL38" s="10"/>
      <c r="BZM38" s="10"/>
      <c r="BZN38" s="10"/>
      <c r="BZO38" s="10"/>
      <c r="BZP38" s="10"/>
      <c r="BZQ38" s="10"/>
      <c r="BZR38" s="10"/>
      <c r="BZS38" s="10"/>
      <c r="BZT38" s="10"/>
      <c r="BZU38" s="10"/>
      <c r="BZV38" s="10"/>
      <c r="BZW38" s="10"/>
      <c r="BZX38" s="10"/>
      <c r="BZY38" s="10"/>
      <c r="BZZ38" s="10"/>
      <c r="CAA38" s="10"/>
      <c r="CAB38" s="10"/>
      <c r="CAC38" s="10"/>
      <c r="CAD38" s="10"/>
      <c r="CAE38" s="10"/>
      <c r="CAF38" s="10"/>
      <c r="CAG38" s="10"/>
      <c r="CAH38" s="10"/>
      <c r="CAI38" s="10"/>
      <c r="CAJ38" s="10"/>
      <c r="CAK38" s="10"/>
      <c r="CAL38" s="10"/>
      <c r="CAM38" s="10"/>
      <c r="CAN38" s="10"/>
      <c r="CAO38" s="10"/>
      <c r="CAP38" s="10"/>
      <c r="CAQ38" s="10"/>
      <c r="CAR38" s="10"/>
      <c r="CAS38" s="10"/>
      <c r="CAT38" s="10"/>
      <c r="CAU38" s="10"/>
      <c r="CAV38" s="10"/>
      <c r="CAW38" s="10"/>
      <c r="CAX38" s="10"/>
      <c r="CAY38" s="10"/>
      <c r="CAZ38" s="10"/>
      <c r="CBA38" s="10"/>
      <c r="CBB38" s="10"/>
      <c r="CBC38" s="10"/>
      <c r="CBD38" s="10"/>
      <c r="CBE38" s="10"/>
      <c r="CBF38" s="10"/>
      <c r="CBG38" s="10"/>
      <c r="CBH38" s="10"/>
      <c r="CBI38" s="10"/>
      <c r="CBJ38" s="10"/>
      <c r="CBK38" s="10"/>
      <c r="CBL38" s="10"/>
      <c r="CBM38" s="10"/>
      <c r="CBN38" s="10"/>
      <c r="CBO38" s="10"/>
      <c r="CBP38" s="10"/>
      <c r="CBQ38" s="10"/>
      <c r="CBR38" s="10"/>
      <c r="CBS38" s="10"/>
      <c r="CBT38" s="10"/>
      <c r="CBU38" s="10"/>
      <c r="CBV38" s="10"/>
      <c r="CBW38" s="10"/>
      <c r="CBX38" s="10"/>
      <c r="CBY38" s="10"/>
      <c r="CBZ38" s="10"/>
      <c r="CCA38" s="10"/>
      <c r="CCB38" s="10"/>
      <c r="CCC38" s="10"/>
      <c r="CCD38" s="10"/>
      <c r="CCE38" s="10"/>
      <c r="CCF38" s="10"/>
      <c r="CCG38" s="10"/>
      <c r="CCH38" s="10"/>
      <c r="CCI38" s="10"/>
      <c r="CCJ38" s="10"/>
      <c r="CCK38" s="10"/>
      <c r="CCL38" s="10"/>
      <c r="CCM38" s="10"/>
      <c r="CCN38" s="10"/>
      <c r="CCO38" s="10"/>
      <c r="CCP38" s="10"/>
      <c r="CCQ38" s="10"/>
      <c r="CCR38" s="10"/>
      <c r="CCS38" s="10"/>
      <c r="CCT38" s="10"/>
      <c r="CCU38" s="10"/>
      <c r="CCV38" s="10"/>
      <c r="CCW38" s="10"/>
      <c r="CCX38" s="10"/>
      <c r="CCY38" s="10"/>
      <c r="CCZ38" s="10"/>
      <c r="CDA38" s="10"/>
      <c r="CDB38" s="10"/>
      <c r="CDC38" s="10"/>
      <c r="CDD38" s="10"/>
      <c r="CDE38" s="10"/>
      <c r="CDF38" s="10"/>
      <c r="CDG38" s="10"/>
      <c r="CDH38" s="10"/>
      <c r="CDI38" s="10"/>
      <c r="CDJ38" s="10"/>
      <c r="CDK38" s="10"/>
      <c r="CDL38" s="10"/>
      <c r="CDM38" s="10"/>
      <c r="CDN38" s="10"/>
      <c r="CDO38" s="10"/>
      <c r="CDP38" s="10"/>
      <c r="CDQ38" s="10"/>
      <c r="CDR38" s="10"/>
      <c r="CDS38" s="10"/>
      <c r="CDT38" s="10"/>
      <c r="CDU38" s="10"/>
      <c r="CDV38" s="10"/>
      <c r="CDW38" s="10"/>
      <c r="CDX38" s="10"/>
      <c r="CDY38" s="10"/>
      <c r="CDZ38" s="10"/>
      <c r="CEA38" s="10"/>
      <c r="CEB38" s="10"/>
      <c r="CEC38" s="10"/>
      <c r="CED38" s="10"/>
      <c r="CEE38" s="10"/>
      <c r="CEF38" s="10"/>
      <c r="CEG38" s="10"/>
      <c r="CEH38" s="10"/>
      <c r="CEI38" s="10"/>
      <c r="CEJ38" s="10"/>
      <c r="CEK38" s="10"/>
      <c r="CEL38" s="10"/>
      <c r="CEM38" s="10"/>
      <c r="CEN38" s="10"/>
      <c r="CEO38" s="10"/>
      <c r="CEP38" s="10"/>
      <c r="CEQ38" s="10"/>
      <c r="CER38" s="10"/>
      <c r="CES38" s="10"/>
      <c r="CET38" s="10"/>
      <c r="CEU38" s="10"/>
      <c r="CEV38" s="10"/>
      <c r="CEW38" s="10"/>
      <c r="CEX38" s="10"/>
      <c r="CEY38" s="10"/>
      <c r="CEZ38" s="10"/>
      <c r="CFA38" s="10"/>
      <c r="CFB38" s="10"/>
      <c r="CFC38" s="10"/>
      <c r="CFD38" s="10"/>
      <c r="CFE38" s="10"/>
      <c r="CFF38" s="10"/>
      <c r="CFG38" s="10"/>
      <c r="CFH38" s="10"/>
      <c r="CFI38" s="10"/>
      <c r="CFJ38" s="10"/>
      <c r="CFK38" s="10"/>
      <c r="CFL38" s="10"/>
      <c r="CFM38" s="10"/>
      <c r="CFN38" s="10"/>
      <c r="CFO38" s="10"/>
      <c r="CFP38" s="10"/>
      <c r="CFQ38" s="10"/>
      <c r="CFR38" s="10"/>
      <c r="CFS38" s="10"/>
      <c r="CFT38" s="10"/>
      <c r="CFU38" s="10"/>
      <c r="CFV38" s="10"/>
      <c r="CFW38" s="10"/>
      <c r="CFX38" s="10"/>
      <c r="CFY38" s="10"/>
      <c r="CFZ38" s="10"/>
      <c r="CGA38" s="10"/>
      <c r="CGB38" s="10"/>
      <c r="CGC38" s="10"/>
      <c r="CGD38" s="10"/>
      <c r="CGE38" s="10"/>
      <c r="CGF38" s="10"/>
      <c r="CGG38" s="10"/>
      <c r="CGH38" s="10"/>
      <c r="CGI38" s="10"/>
      <c r="CGJ38" s="10"/>
      <c r="CGK38" s="10"/>
      <c r="CGL38" s="10"/>
      <c r="CGM38" s="10"/>
      <c r="CGN38" s="10"/>
      <c r="CGO38" s="10"/>
      <c r="CGP38" s="10"/>
      <c r="CGQ38" s="10"/>
      <c r="CGR38" s="10"/>
      <c r="CGS38" s="10"/>
      <c r="CGT38" s="10"/>
      <c r="CGU38" s="10"/>
      <c r="CGV38" s="10"/>
      <c r="CGW38" s="10"/>
      <c r="CGX38" s="10"/>
      <c r="CGY38" s="10"/>
      <c r="CGZ38" s="10"/>
      <c r="CHA38" s="10"/>
      <c r="CHB38" s="10"/>
      <c r="CHC38" s="10"/>
      <c r="CHD38" s="10"/>
      <c r="CHE38" s="10"/>
      <c r="CHF38" s="10"/>
      <c r="CHG38" s="10"/>
      <c r="CHH38" s="10"/>
      <c r="CHI38" s="10"/>
      <c r="CHJ38" s="10"/>
      <c r="CHK38" s="10"/>
      <c r="CHL38" s="10"/>
      <c r="CHM38" s="10"/>
      <c r="CHN38" s="10"/>
      <c r="CHO38" s="10"/>
      <c r="CHP38" s="10"/>
      <c r="CHQ38" s="10"/>
      <c r="CHR38" s="10"/>
      <c r="CHS38" s="10"/>
      <c r="CHT38" s="10"/>
      <c r="CHU38" s="10"/>
      <c r="CHV38" s="10"/>
      <c r="CHW38" s="10"/>
      <c r="CHX38" s="10"/>
      <c r="CHY38" s="10"/>
      <c r="CHZ38" s="10"/>
      <c r="CIA38" s="10"/>
      <c r="CIB38" s="10"/>
      <c r="CIC38" s="10"/>
      <c r="CID38" s="10"/>
      <c r="CIE38" s="10"/>
      <c r="CIF38" s="10"/>
      <c r="CIG38" s="10"/>
      <c r="CIH38" s="10"/>
      <c r="CII38" s="10"/>
      <c r="CIJ38" s="10"/>
      <c r="CIK38" s="10"/>
      <c r="CIL38" s="10"/>
      <c r="CIM38" s="10"/>
      <c r="CIN38" s="10"/>
      <c r="CIO38" s="10"/>
      <c r="CIP38" s="10"/>
      <c r="CIQ38" s="10"/>
      <c r="CIR38" s="10"/>
      <c r="CIS38" s="10"/>
      <c r="CIT38" s="10"/>
      <c r="CIU38" s="10"/>
      <c r="CIV38" s="10"/>
      <c r="CIW38" s="10"/>
      <c r="CIX38" s="10"/>
      <c r="CIY38" s="10"/>
      <c r="CIZ38" s="10"/>
      <c r="CJA38" s="10"/>
      <c r="CJB38" s="10"/>
      <c r="CJC38" s="10"/>
      <c r="CJD38" s="10"/>
      <c r="CJE38" s="10"/>
      <c r="CJF38" s="10"/>
      <c r="CJG38" s="10"/>
      <c r="CJH38" s="10"/>
      <c r="CJI38" s="10"/>
      <c r="CJJ38" s="10"/>
      <c r="CJK38" s="10"/>
      <c r="CJL38" s="10"/>
      <c r="CJM38" s="10"/>
      <c r="CJN38" s="10"/>
      <c r="CJO38" s="10"/>
      <c r="CJP38" s="10"/>
      <c r="CJQ38" s="10"/>
      <c r="CJR38" s="10"/>
      <c r="CJS38" s="10"/>
      <c r="CJT38" s="10"/>
      <c r="CJU38" s="10"/>
      <c r="CJV38" s="10"/>
      <c r="CJW38" s="10"/>
      <c r="CJX38" s="10"/>
      <c r="CJY38" s="10"/>
      <c r="CJZ38" s="10"/>
      <c r="CKA38" s="10"/>
      <c r="CKB38" s="10"/>
      <c r="CKC38" s="10"/>
      <c r="CKD38" s="10"/>
      <c r="CKE38" s="10"/>
      <c r="CKF38" s="10"/>
      <c r="CKG38" s="10"/>
      <c r="CKH38" s="10"/>
      <c r="CKI38" s="10"/>
      <c r="CKJ38" s="10"/>
      <c r="CKK38" s="10"/>
      <c r="CKL38" s="10"/>
      <c r="CKM38" s="10"/>
      <c r="CKN38" s="10"/>
      <c r="CKO38" s="10"/>
      <c r="CKP38" s="10"/>
      <c r="CKQ38" s="10"/>
      <c r="CKR38" s="10"/>
      <c r="CKS38" s="10"/>
      <c r="CKT38" s="10"/>
      <c r="CKU38" s="10"/>
      <c r="CKV38" s="10"/>
      <c r="CKW38" s="10"/>
      <c r="CKX38" s="10"/>
      <c r="CKY38" s="10"/>
      <c r="CKZ38" s="10"/>
      <c r="CLA38" s="10"/>
      <c r="CLB38" s="10"/>
      <c r="CLC38" s="10"/>
      <c r="CLD38" s="10"/>
      <c r="CLE38" s="10"/>
      <c r="CLF38" s="10"/>
      <c r="CLG38" s="10"/>
      <c r="CLH38" s="10"/>
      <c r="CLI38" s="10"/>
      <c r="CLJ38" s="10"/>
      <c r="CLK38" s="10"/>
      <c r="CLL38" s="10"/>
      <c r="CLM38" s="10"/>
      <c r="CLN38" s="10"/>
      <c r="CLO38" s="10"/>
      <c r="CLP38" s="10"/>
      <c r="CLQ38" s="10"/>
      <c r="CLR38" s="10"/>
      <c r="CLS38" s="10"/>
      <c r="CLT38" s="10"/>
      <c r="CLU38" s="10"/>
      <c r="CLV38" s="10"/>
      <c r="CLW38" s="10"/>
      <c r="CLX38" s="10"/>
      <c r="CLY38" s="10"/>
      <c r="CLZ38" s="10"/>
      <c r="CMA38" s="10"/>
      <c r="CMB38" s="10"/>
      <c r="CMC38" s="10"/>
      <c r="CMD38" s="10"/>
      <c r="CME38" s="10"/>
      <c r="CMF38" s="10"/>
      <c r="CMG38" s="10"/>
      <c r="CMH38" s="10"/>
      <c r="CMI38" s="10"/>
      <c r="CMJ38" s="10"/>
      <c r="CMK38" s="10"/>
      <c r="CML38" s="10"/>
      <c r="CMM38" s="10"/>
      <c r="CMN38" s="10"/>
      <c r="CMO38" s="10"/>
      <c r="CMP38" s="10"/>
      <c r="CMQ38" s="10"/>
      <c r="CMR38" s="10"/>
      <c r="CMS38" s="10"/>
      <c r="CMT38" s="10"/>
      <c r="CMU38" s="10"/>
      <c r="CMV38" s="10"/>
      <c r="CMW38" s="10"/>
      <c r="CMX38" s="10"/>
      <c r="CMY38" s="10"/>
      <c r="CMZ38" s="10"/>
      <c r="CNA38" s="10"/>
      <c r="CNB38" s="10"/>
      <c r="CNC38" s="10"/>
      <c r="CND38" s="10"/>
      <c r="CNE38" s="10"/>
      <c r="CNF38" s="10"/>
      <c r="CNG38" s="10"/>
      <c r="CNH38" s="10"/>
      <c r="CNI38" s="10"/>
      <c r="CNJ38" s="10"/>
      <c r="CNK38" s="10"/>
      <c r="CNL38" s="10"/>
      <c r="CNM38" s="10"/>
      <c r="CNN38" s="10"/>
      <c r="CNO38" s="10"/>
      <c r="CNP38" s="10"/>
      <c r="CNQ38" s="10"/>
      <c r="CNR38" s="10"/>
      <c r="CNS38" s="10"/>
      <c r="CNT38" s="10"/>
      <c r="CNU38" s="10"/>
      <c r="CNV38" s="10"/>
      <c r="CNW38" s="10"/>
      <c r="CNX38" s="10"/>
      <c r="CNY38" s="10"/>
      <c r="CNZ38" s="10"/>
      <c r="COA38" s="10"/>
      <c r="COB38" s="10"/>
      <c r="COC38" s="10"/>
      <c r="COD38" s="10"/>
      <c r="COE38" s="10"/>
      <c r="COF38" s="10"/>
      <c r="COG38" s="10"/>
      <c r="COH38" s="10"/>
      <c r="COI38" s="10"/>
      <c r="COJ38" s="10"/>
      <c r="COK38" s="10"/>
      <c r="COL38" s="10"/>
      <c r="COM38" s="10"/>
      <c r="CON38" s="10"/>
      <c r="COO38" s="10"/>
      <c r="COP38" s="10"/>
      <c r="COQ38" s="10"/>
      <c r="COR38" s="10"/>
      <c r="COS38" s="10"/>
      <c r="COT38" s="10"/>
      <c r="COU38" s="10"/>
      <c r="COV38" s="10"/>
      <c r="COW38" s="10"/>
      <c r="COX38" s="10"/>
      <c r="COY38" s="10"/>
      <c r="COZ38" s="10"/>
      <c r="CPA38" s="10"/>
      <c r="CPB38" s="10"/>
      <c r="CPC38" s="10"/>
      <c r="CPD38" s="10"/>
      <c r="CPE38" s="10"/>
      <c r="CPF38" s="10"/>
      <c r="CPG38" s="10"/>
      <c r="CPH38" s="10"/>
      <c r="CPI38" s="10"/>
      <c r="CPJ38" s="10"/>
      <c r="CPK38" s="10"/>
      <c r="CPL38" s="10"/>
      <c r="CPM38" s="10"/>
      <c r="CPN38" s="10"/>
      <c r="CPO38" s="10"/>
      <c r="CPP38" s="10"/>
      <c r="CPQ38" s="10"/>
      <c r="CPR38" s="10"/>
      <c r="CPS38" s="10"/>
      <c r="CPT38" s="10"/>
      <c r="CPU38" s="10"/>
      <c r="CPV38" s="10"/>
      <c r="CPW38" s="10"/>
      <c r="CPX38" s="10"/>
      <c r="CPY38" s="10"/>
      <c r="CPZ38" s="10"/>
      <c r="CQA38" s="10"/>
      <c r="CQB38" s="10"/>
      <c r="CQC38" s="10"/>
      <c r="CQD38" s="10"/>
      <c r="CQE38" s="10"/>
      <c r="CQF38" s="10"/>
      <c r="CQG38" s="10"/>
      <c r="CQH38" s="10"/>
      <c r="CQI38" s="10"/>
      <c r="CQJ38" s="10"/>
      <c r="CQK38" s="10"/>
      <c r="CQL38" s="10"/>
      <c r="CQM38" s="10"/>
      <c r="CQN38" s="10"/>
      <c r="CQO38" s="10"/>
      <c r="CQP38" s="10"/>
      <c r="CQQ38" s="10"/>
      <c r="CQR38" s="10"/>
      <c r="CQS38" s="10"/>
      <c r="CQT38" s="10"/>
      <c r="CQU38" s="10"/>
      <c r="CQV38" s="10"/>
      <c r="CQW38" s="10"/>
      <c r="CQX38" s="10"/>
      <c r="CQY38" s="10"/>
      <c r="CQZ38" s="10"/>
      <c r="CRA38" s="10"/>
      <c r="CRB38" s="10"/>
      <c r="CRC38" s="10"/>
      <c r="CRD38" s="10"/>
      <c r="CRE38" s="10"/>
      <c r="CRF38" s="10"/>
      <c r="CRG38" s="10"/>
      <c r="CRH38" s="10"/>
      <c r="CRI38" s="10"/>
      <c r="CRJ38" s="10"/>
      <c r="CRK38" s="10"/>
      <c r="CRL38" s="10"/>
      <c r="CRM38" s="10"/>
      <c r="CRN38" s="10"/>
      <c r="CRO38" s="10"/>
      <c r="CRP38" s="10"/>
      <c r="CRQ38" s="10"/>
      <c r="CRR38" s="10"/>
      <c r="CRS38" s="10"/>
      <c r="CRT38" s="10"/>
      <c r="CRU38" s="10"/>
      <c r="CRV38" s="10"/>
      <c r="CRW38" s="10"/>
      <c r="CRX38" s="10"/>
      <c r="CRY38" s="10"/>
      <c r="CRZ38" s="10"/>
      <c r="CSA38" s="10"/>
      <c r="CSB38" s="10"/>
      <c r="CSC38" s="10"/>
      <c r="CSD38" s="10"/>
      <c r="CSE38" s="10"/>
      <c r="CSF38" s="10"/>
      <c r="CSG38" s="10"/>
      <c r="CSH38" s="10"/>
      <c r="CSI38" s="10"/>
      <c r="CSJ38" s="10"/>
      <c r="CSK38" s="10"/>
      <c r="CSL38" s="10"/>
      <c r="CSM38" s="10"/>
      <c r="CSN38" s="10"/>
      <c r="CSO38" s="10"/>
      <c r="CSP38" s="10"/>
      <c r="CSQ38" s="10"/>
      <c r="CSR38" s="10"/>
      <c r="CSS38" s="10"/>
      <c r="CST38" s="10"/>
      <c r="CSU38" s="10"/>
      <c r="CSV38" s="10"/>
      <c r="CSW38" s="10"/>
      <c r="CSX38" s="10"/>
      <c r="CSY38" s="10"/>
      <c r="CSZ38" s="10"/>
      <c r="CTA38" s="10"/>
      <c r="CTB38" s="10"/>
      <c r="CTC38" s="10"/>
      <c r="CTD38" s="10"/>
      <c r="CTE38" s="10"/>
      <c r="CTF38" s="10"/>
      <c r="CTG38" s="10"/>
      <c r="CTH38" s="10"/>
      <c r="CTI38" s="10"/>
      <c r="CTJ38" s="10"/>
      <c r="CTK38" s="10"/>
      <c r="CTL38" s="10"/>
      <c r="CTM38" s="10"/>
      <c r="CTN38" s="10"/>
      <c r="CTO38" s="10"/>
      <c r="CTP38" s="10"/>
      <c r="CTQ38" s="10"/>
      <c r="CTR38" s="10"/>
      <c r="CTS38" s="10"/>
      <c r="CTT38" s="10"/>
      <c r="CTU38" s="10"/>
      <c r="CTV38" s="10"/>
      <c r="CTW38" s="10"/>
      <c r="CTX38" s="10"/>
      <c r="CTY38" s="10"/>
      <c r="CTZ38" s="10"/>
      <c r="CUA38" s="10"/>
      <c r="CUB38" s="10"/>
      <c r="CUC38" s="10"/>
      <c r="CUD38" s="10"/>
      <c r="CUE38" s="10"/>
      <c r="CUF38" s="10"/>
      <c r="CUG38" s="10"/>
      <c r="CUH38" s="10"/>
      <c r="CUI38" s="10"/>
      <c r="CUJ38" s="10"/>
      <c r="CUK38" s="10"/>
      <c r="CUL38" s="10"/>
      <c r="CUM38" s="10"/>
      <c r="CUN38" s="10"/>
      <c r="CUO38" s="10"/>
      <c r="CUP38" s="10"/>
      <c r="CUQ38" s="10"/>
      <c r="CUR38" s="10"/>
      <c r="CUS38" s="10"/>
      <c r="CUT38" s="10"/>
      <c r="CUU38" s="10"/>
      <c r="CUV38" s="10"/>
      <c r="CUW38" s="10"/>
      <c r="CUX38" s="10"/>
      <c r="CUY38" s="10"/>
      <c r="CUZ38" s="10"/>
      <c r="CVA38" s="10"/>
      <c r="CVB38" s="10"/>
      <c r="CVC38" s="10"/>
      <c r="CVD38" s="10"/>
      <c r="CVE38" s="10"/>
      <c r="CVF38" s="10"/>
      <c r="CVG38" s="10"/>
      <c r="CVH38" s="10"/>
      <c r="CVI38" s="10"/>
      <c r="CVJ38" s="10"/>
      <c r="CVK38" s="10"/>
      <c r="CVL38" s="10"/>
      <c r="CVM38" s="10"/>
      <c r="CVN38" s="10"/>
      <c r="CVO38" s="10"/>
      <c r="CVP38" s="10"/>
      <c r="CVQ38" s="10"/>
      <c r="CVR38" s="10"/>
      <c r="CVS38" s="10"/>
      <c r="CVT38" s="10"/>
      <c r="CVU38" s="10"/>
      <c r="CVV38" s="10"/>
      <c r="CVW38" s="10"/>
      <c r="CVX38" s="10"/>
      <c r="CVY38" s="10"/>
      <c r="CVZ38" s="10"/>
      <c r="CWA38" s="10"/>
      <c r="CWB38" s="10"/>
      <c r="CWC38" s="10"/>
      <c r="CWD38" s="10"/>
      <c r="CWE38" s="10"/>
      <c r="CWF38" s="10"/>
      <c r="CWG38" s="10"/>
      <c r="CWH38" s="10"/>
      <c r="CWI38" s="10"/>
      <c r="CWJ38" s="10"/>
      <c r="CWK38" s="10"/>
      <c r="CWL38" s="10"/>
      <c r="CWM38" s="10"/>
      <c r="CWN38" s="10"/>
      <c r="CWO38" s="10"/>
      <c r="CWP38" s="10"/>
      <c r="CWQ38" s="10"/>
      <c r="CWR38" s="10"/>
      <c r="CWS38" s="10"/>
      <c r="CWT38" s="10"/>
      <c r="CWU38" s="10"/>
      <c r="CWV38" s="10"/>
      <c r="CWW38" s="10"/>
      <c r="CWX38" s="10"/>
      <c r="CWY38" s="10"/>
      <c r="CWZ38" s="10"/>
      <c r="CXA38" s="10"/>
      <c r="CXB38" s="10"/>
      <c r="CXC38" s="10"/>
      <c r="CXD38" s="10"/>
      <c r="CXE38" s="10"/>
      <c r="CXF38" s="10"/>
      <c r="CXG38" s="10"/>
      <c r="CXH38" s="10"/>
      <c r="CXI38" s="10"/>
      <c r="CXJ38" s="10"/>
      <c r="CXK38" s="10"/>
      <c r="CXL38" s="10"/>
      <c r="CXM38" s="10"/>
      <c r="CXN38" s="10"/>
      <c r="CXO38" s="10"/>
      <c r="CXP38" s="10"/>
      <c r="CXQ38" s="10"/>
      <c r="CXR38" s="10"/>
      <c r="CXS38" s="10"/>
      <c r="CXT38" s="10"/>
      <c r="CXU38" s="10"/>
      <c r="CXV38" s="10"/>
      <c r="CXW38" s="10"/>
      <c r="CXX38" s="10"/>
      <c r="CXY38" s="10"/>
      <c r="CXZ38" s="10"/>
      <c r="CYA38" s="10"/>
      <c r="CYB38" s="10"/>
      <c r="CYC38" s="10"/>
      <c r="CYD38" s="10"/>
      <c r="CYE38" s="10"/>
      <c r="CYF38" s="10"/>
      <c r="CYG38" s="10"/>
      <c r="CYH38" s="10"/>
      <c r="CYI38" s="10"/>
      <c r="CYJ38" s="10"/>
      <c r="CYK38" s="10"/>
      <c r="CYL38" s="10"/>
      <c r="CYM38" s="10"/>
      <c r="CYN38" s="10"/>
      <c r="CYO38" s="10"/>
      <c r="CYP38" s="10"/>
      <c r="CYQ38" s="10"/>
      <c r="CYR38" s="10"/>
      <c r="CYS38" s="10"/>
      <c r="CYT38" s="10"/>
      <c r="CYU38" s="10"/>
      <c r="CYV38" s="10"/>
      <c r="CYW38" s="10"/>
      <c r="CYX38" s="10"/>
      <c r="CYY38" s="10"/>
      <c r="CYZ38" s="10"/>
      <c r="CZA38" s="10"/>
      <c r="CZB38" s="10"/>
      <c r="CZC38" s="10"/>
      <c r="CZD38" s="10"/>
      <c r="CZE38" s="10"/>
      <c r="CZF38" s="10"/>
      <c r="CZG38" s="10"/>
      <c r="CZH38" s="10"/>
      <c r="CZI38" s="10"/>
      <c r="CZJ38" s="10"/>
      <c r="CZK38" s="10"/>
      <c r="CZL38" s="10"/>
      <c r="CZM38" s="10"/>
      <c r="CZN38" s="10"/>
      <c r="CZO38" s="10"/>
      <c r="CZP38" s="10"/>
      <c r="CZQ38" s="10"/>
      <c r="CZR38" s="10"/>
      <c r="CZS38" s="10"/>
      <c r="CZT38" s="10"/>
      <c r="CZU38" s="10"/>
      <c r="CZV38" s="10"/>
      <c r="CZW38" s="10"/>
      <c r="CZX38" s="10"/>
      <c r="CZY38" s="10"/>
      <c r="CZZ38" s="10"/>
      <c r="DAA38" s="10"/>
      <c r="DAB38" s="10"/>
      <c r="DAC38" s="10"/>
      <c r="DAD38" s="10"/>
      <c r="DAE38" s="10"/>
      <c r="DAF38" s="10"/>
      <c r="DAG38" s="10"/>
      <c r="DAH38" s="10"/>
      <c r="DAI38" s="10"/>
      <c r="DAJ38" s="10"/>
      <c r="DAK38" s="10"/>
      <c r="DAL38" s="10"/>
      <c r="DAM38" s="10"/>
      <c r="DAN38" s="10"/>
      <c r="DAO38" s="10"/>
      <c r="DAP38" s="10"/>
      <c r="DAQ38" s="10"/>
      <c r="DAR38" s="10"/>
      <c r="DAS38" s="10"/>
      <c r="DAT38" s="10"/>
      <c r="DAU38" s="10"/>
      <c r="DAV38" s="10"/>
      <c r="DAW38" s="10"/>
      <c r="DAX38" s="10"/>
      <c r="DAY38" s="10"/>
      <c r="DAZ38" s="10"/>
      <c r="DBA38" s="10"/>
      <c r="DBB38" s="10"/>
      <c r="DBC38" s="10"/>
      <c r="DBD38" s="10"/>
      <c r="DBE38" s="10"/>
      <c r="DBF38" s="10"/>
      <c r="DBG38" s="10"/>
      <c r="DBH38" s="10"/>
      <c r="DBI38" s="10"/>
      <c r="DBJ38" s="10"/>
      <c r="DBK38" s="10"/>
      <c r="DBL38" s="10"/>
      <c r="DBM38" s="10"/>
      <c r="DBN38" s="10"/>
      <c r="DBO38" s="10"/>
      <c r="DBP38" s="10"/>
      <c r="DBQ38" s="10"/>
      <c r="DBR38" s="10"/>
      <c r="DBS38" s="10"/>
      <c r="DBT38" s="10"/>
      <c r="DBU38" s="10"/>
      <c r="DBV38" s="10"/>
      <c r="DBW38" s="10"/>
      <c r="DBX38" s="10"/>
      <c r="DBY38" s="10"/>
      <c r="DBZ38" s="10"/>
      <c r="DCA38" s="10"/>
      <c r="DCB38" s="10"/>
      <c r="DCC38" s="10"/>
      <c r="DCD38" s="10"/>
      <c r="DCE38" s="10"/>
      <c r="DCF38" s="10"/>
      <c r="DCG38" s="10"/>
      <c r="DCH38" s="10"/>
      <c r="DCI38" s="10"/>
      <c r="DCJ38" s="10"/>
      <c r="DCK38" s="10"/>
      <c r="DCL38" s="10"/>
      <c r="DCM38" s="10"/>
      <c r="DCN38" s="10"/>
      <c r="DCO38" s="10"/>
      <c r="DCP38" s="10"/>
      <c r="DCQ38" s="10"/>
      <c r="DCR38" s="10"/>
      <c r="DCS38" s="10"/>
      <c r="DCT38" s="10"/>
      <c r="DCU38" s="10"/>
      <c r="DCV38" s="10"/>
      <c r="DCW38" s="10"/>
      <c r="DCX38" s="10"/>
      <c r="DCY38" s="10"/>
      <c r="DCZ38" s="10"/>
      <c r="DDA38" s="10"/>
      <c r="DDB38" s="10"/>
      <c r="DDC38" s="10"/>
      <c r="DDD38" s="10"/>
      <c r="DDE38" s="10"/>
      <c r="DDF38" s="10"/>
      <c r="DDG38" s="10"/>
      <c r="DDH38" s="10"/>
      <c r="DDI38" s="10"/>
      <c r="DDJ38" s="10"/>
      <c r="DDK38" s="10"/>
      <c r="DDL38" s="10"/>
      <c r="DDM38" s="10"/>
      <c r="DDN38" s="10"/>
      <c r="DDO38" s="10"/>
      <c r="DDP38" s="10"/>
      <c r="DDQ38" s="10"/>
      <c r="DDR38" s="10"/>
      <c r="DDS38" s="10"/>
      <c r="DDT38" s="10"/>
      <c r="DDU38" s="10"/>
      <c r="DDV38" s="10"/>
      <c r="DDW38" s="10"/>
      <c r="DDX38" s="10"/>
      <c r="DDY38" s="10"/>
      <c r="DDZ38" s="10"/>
      <c r="DEA38" s="10"/>
      <c r="DEB38" s="10"/>
      <c r="DEC38" s="10"/>
      <c r="DED38" s="10"/>
      <c r="DEE38" s="10"/>
      <c r="DEF38" s="10"/>
      <c r="DEG38" s="10"/>
      <c r="DEH38" s="10"/>
      <c r="DEI38" s="10"/>
      <c r="DEJ38" s="10"/>
      <c r="DEK38" s="10"/>
      <c r="DEL38" s="10"/>
      <c r="DEM38" s="10"/>
      <c r="DEN38" s="10"/>
      <c r="DEO38" s="10"/>
      <c r="DEP38" s="10"/>
      <c r="DEQ38" s="10"/>
      <c r="DER38" s="10"/>
      <c r="DES38" s="10"/>
      <c r="DET38" s="10"/>
      <c r="DEU38" s="10"/>
      <c r="DEV38" s="10"/>
      <c r="DEW38" s="10"/>
      <c r="DEX38" s="10"/>
      <c r="DEY38" s="10"/>
      <c r="DEZ38" s="10"/>
      <c r="DFA38" s="10"/>
      <c r="DFB38" s="10"/>
      <c r="DFC38" s="10"/>
      <c r="DFD38" s="10"/>
      <c r="DFE38" s="10"/>
      <c r="DFF38" s="10"/>
      <c r="DFG38" s="10"/>
      <c r="DFH38" s="10"/>
      <c r="DFI38" s="10"/>
      <c r="DFJ38" s="10"/>
      <c r="DFK38" s="10"/>
      <c r="DFL38" s="10"/>
      <c r="DFM38" s="10"/>
      <c r="DFN38" s="10"/>
      <c r="DFO38" s="10"/>
      <c r="DFP38" s="10"/>
      <c r="DFQ38" s="10"/>
      <c r="DFR38" s="10"/>
      <c r="DFS38" s="10"/>
      <c r="DFT38" s="10"/>
      <c r="DFU38" s="10"/>
      <c r="DFV38" s="10"/>
      <c r="DFW38" s="10"/>
      <c r="DFX38" s="10"/>
      <c r="DFY38" s="10"/>
      <c r="DFZ38" s="10"/>
      <c r="DGA38" s="10"/>
      <c r="DGB38" s="10"/>
      <c r="DGC38" s="10"/>
      <c r="DGD38" s="10"/>
      <c r="DGE38" s="10"/>
      <c r="DGF38" s="10"/>
      <c r="DGG38" s="10"/>
      <c r="DGH38" s="10"/>
      <c r="DGI38" s="10"/>
      <c r="DGJ38" s="10"/>
      <c r="DGK38" s="10"/>
      <c r="DGL38" s="10"/>
      <c r="DGM38" s="10"/>
      <c r="DGN38" s="10"/>
      <c r="DGO38" s="10"/>
      <c r="DGP38" s="10"/>
      <c r="DGQ38" s="10"/>
      <c r="DGR38" s="10"/>
      <c r="DGS38" s="10"/>
      <c r="DGT38" s="10"/>
      <c r="DGU38" s="10"/>
      <c r="DGV38" s="10"/>
      <c r="DGW38" s="10"/>
      <c r="DGX38" s="10"/>
      <c r="DGY38" s="10"/>
      <c r="DGZ38" s="10"/>
      <c r="DHA38" s="10"/>
      <c r="DHB38" s="10"/>
      <c r="DHC38" s="10"/>
      <c r="DHD38" s="10"/>
      <c r="DHE38" s="10"/>
      <c r="DHF38" s="10"/>
      <c r="DHG38" s="10"/>
      <c r="DHH38" s="10"/>
      <c r="DHI38" s="10"/>
      <c r="DHJ38" s="10"/>
      <c r="DHK38" s="10"/>
      <c r="DHL38" s="10"/>
      <c r="DHM38" s="10"/>
      <c r="DHN38" s="10"/>
      <c r="DHO38" s="10"/>
      <c r="DHP38" s="10"/>
      <c r="DHQ38" s="10"/>
      <c r="DHR38" s="10"/>
      <c r="DHS38" s="10"/>
      <c r="DHT38" s="10"/>
      <c r="DHU38" s="10"/>
      <c r="DHV38" s="10"/>
      <c r="DHW38" s="10"/>
      <c r="DHX38" s="10"/>
      <c r="DHY38" s="10"/>
      <c r="DHZ38" s="10"/>
      <c r="DIA38" s="10"/>
      <c r="DIB38" s="10"/>
      <c r="DIC38" s="10"/>
      <c r="DID38" s="10"/>
      <c r="DIE38" s="10"/>
      <c r="DIF38" s="10"/>
      <c r="DIG38" s="10"/>
      <c r="DIH38" s="10"/>
      <c r="DII38" s="10"/>
      <c r="DIJ38" s="10"/>
      <c r="DIK38" s="10"/>
      <c r="DIL38" s="10"/>
      <c r="DIM38" s="10"/>
      <c r="DIN38" s="10"/>
      <c r="DIO38" s="10"/>
      <c r="DIP38" s="10"/>
      <c r="DIQ38" s="10"/>
      <c r="DIR38" s="10"/>
      <c r="DIS38" s="10"/>
      <c r="DIT38" s="10"/>
      <c r="DIU38" s="10"/>
      <c r="DIV38" s="10"/>
      <c r="DIW38" s="10"/>
      <c r="DIX38" s="10"/>
      <c r="DIY38" s="10"/>
      <c r="DIZ38" s="10"/>
      <c r="DJA38" s="10"/>
      <c r="DJB38" s="10"/>
      <c r="DJC38" s="10"/>
      <c r="DJD38" s="10"/>
      <c r="DJE38" s="10"/>
      <c r="DJF38" s="10"/>
      <c r="DJG38" s="10"/>
      <c r="DJH38" s="10"/>
      <c r="DJI38" s="10"/>
      <c r="DJJ38" s="10"/>
      <c r="DJK38" s="10"/>
      <c r="DJL38" s="10"/>
      <c r="DJM38" s="10"/>
      <c r="DJN38" s="10"/>
      <c r="DJO38" s="10"/>
      <c r="DJP38" s="10"/>
      <c r="DJQ38" s="10"/>
      <c r="DJR38" s="10"/>
      <c r="DJS38" s="10"/>
      <c r="DJT38" s="10"/>
      <c r="DJU38" s="10"/>
      <c r="DJV38" s="10"/>
      <c r="DJW38" s="10"/>
      <c r="DJX38" s="10"/>
      <c r="DJY38" s="10"/>
      <c r="DJZ38" s="10"/>
      <c r="DKA38" s="10"/>
      <c r="DKB38" s="10"/>
      <c r="DKC38" s="10"/>
      <c r="DKD38" s="10"/>
      <c r="DKE38" s="10"/>
      <c r="DKF38" s="10"/>
      <c r="DKG38" s="10"/>
      <c r="DKH38" s="10"/>
      <c r="DKI38" s="10"/>
      <c r="DKJ38" s="10"/>
      <c r="DKK38" s="10"/>
      <c r="DKL38" s="10"/>
      <c r="DKM38" s="10"/>
      <c r="DKN38" s="10"/>
      <c r="DKO38" s="10"/>
      <c r="DKP38" s="10"/>
      <c r="DKQ38" s="10"/>
      <c r="DKR38" s="10"/>
      <c r="DKS38" s="10"/>
      <c r="DKT38" s="10"/>
      <c r="DKU38" s="10"/>
      <c r="DKV38" s="10"/>
      <c r="DKW38" s="10"/>
      <c r="DKX38" s="10"/>
      <c r="DKY38" s="10"/>
      <c r="DKZ38" s="10"/>
      <c r="DLA38" s="10"/>
      <c r="DLB38" s="10"/>
      <c r="DLC38" s="10"/>
      <c r="DLD38" s="10"/>
      <c r="DLE38" s="10"/>
      <c r="DLF38" s="10"/>
      <c r="DLG38" s="10"/>
      <c r="DLH38" s="10"/>
      <c r="DLI38" s="10"/>
      <c r="DLJ38" s="10"/>
      <c r="DLK38" s="10"/>
      <c r="DLL38" s="10"/>
      <c r="DLM38" s="10"/>
      <c r="DLN38" s="10"/>
      <c r="DLO38" s="10"/>
      <c r="DLP38" s="10"/>
      <c r="DLQ38" s="10"/>
      <c r="DLR38" s="10"/>
      <c r="DLS38" s="10"/>
      <c r="DLT38" s="10"/>
      <c r="DLU38" s="10"/>
      <c r="DLV38" s="10"/>
      <c r="DLW38" s="10"/>
      <c r="DLX38" s="10"/>
      <c r="DLY38" s="10"/>
      <c r="DLZ38" s="10"/>
      <c r="DMA38" s="10"/>
      <c r="DMB38" s="10"/>
      <c r="DMC38" s="10"/>
      <c r="DMD38" s="10"/>
      <c r="DME38" s="10"/>
      <c r="DMF38" s="10"/>
      <c r="DMG38" s="10"/>
      <c r="DMH38" s="10"/>
      <c r="DMI38" s="10"/>
      <c r="DMJ38" s="10"/>
      <c r="DMK38" s="10"/>
      <c r="DML38" s="10"/>
      <c r="DMM38" s="10"/>
      <c r="DMN38" s="10"/>
      <c r="DMO38" s="10"/>
      <c r="DMP38" s="10"/>
      <c r="DMQ38" s="10"/>
      <c r="DMR38" s="10"/>
      <c r="DMS38" s="10"/>
      <c r="DMT38" s="10"/>
      <c r="DMU38" s="10"/>
      <c r="DMV38" s="10"/>
      <c r="DMW38" s="10"/>
      <c r="DMX38" s="10"/>
      <c r="DMY38" s="10"/>
      <c r="DMZ38" s="10"/>
      <c r="DNA38" s="10"/>
      <c r="DNB38" s="10"/>
      <c r="DNC38" s="10"/>
      <c r="DND38" s="10"/>
      <c r="DNE38" s="10"/>
      <c r="DNF38" s="10"/>
      <c r="DNG38" s="10"/>
      <c r="DNH38" s="10"/>
      <c r="DNI38" s="10"/>
      <c r="DNJ38" s="10"/>
      <c r="DNK38" s="10"/>
      <c r="DNL38" s="10"/>
      <c r="DNM38" s="10"/>
      <c r="DNN38" s="10"/>
      <c r="DNO38" s="10"/>
      <c r="DNP38" s="10"/>
      <c r="DNQ38" s="10"/>
      <c r="DNR38" s="10"/>
      <c r="DNS38" s="10"/>
      <c r="DNT38" s="10"/>
      <c r="DNU38" s="10"/>
      <c r="DNV38" s="10"/>
      <c r="DNW38" s="10"/>
      <c r="DNX38" s="10"/>
      <c r="DNY38" s="10"/>
      <c r="DNZ38" s="10"/>
      <c r="DOA38" s="10"/>
      <c r="DOB38" s="10"/>
      <c r="DOC38" s="10"/>
      <c r="DOD38" s="10"/>
      <c r="DOE38" s="10"/>
      <c r="DOF38" s="10"/>
      <c r="DOG38" s="10"/>
      <c r="DOH38" s="10"/>
      <c r="DOI38" s="10"/>
      <c r="DOJ38" s="10"/>
      <c r="DOK38" s="10"/>
      <c r="DOL38" s="10"/>
      <c r="DOM38" s="10"/>
      <c r="DON38" s="10"/>
      <c r="DOO38" s="10"/>
      <c r="DOP38" s="10"/>
      <c r="DOQ38" s="10"/>
      <c r="DOR38" s="10"/>
      <c r="DOS38" s="10"/>
      <c r="DOT38" s="10"/>
      <c r="DOU38" s="10"/>
      <c r="DOV38" s="10"/>
      <c r="DOW38" s="10"/>
      <c r="DOX38" s="10"/>
      <c r="DOY38" s="10"/>
      <c r="DOZ38" s="10"/>
      <c r="DPA38" s="10"/>
      <c r="DPB38" s="10"/>
      <c r="DPC38" s="10"/>
      <c r="DPD38" s="10"/>
      <c r="DPE38" s="10"/>
      <c r="DPF38" s="10"/>
      <c r="DPG38" s="10"/>
      <c r="DPH38" s="10"/>
      <c r="DPI38" s="10"/>
      <c r="DPJ38" s="10"/>
      <c r="DPK38" s="10"/>
      <c r="DPL38" s="10"/>
      <c r="DPM38" s="10"/>
      <c r="DPN38" s="10"/>
      <c r="DPO38" s="10"/>
      <c r="DPP38" s="10"/>
      <c r="DPQ38" s="10"/>
      <c r="DPR38" s="10"/>
      <c r="DPS38" s="10"/>
      <c r="DPT38" s="10"/>
      <c r="DPU38" s="10"/>
      <c r="DPV38" s="10"/>
      <c r="DPW38" s="10"/>
      <c r="DPX38" s="10"/>
      <c r="DPY38" s="10"/>
      <c r="DPZ38" s="10"/>
      <c r="DQA38" s="10"/>
      <c r="DQB38" s="10"/>
      <c r="DQC38" s="10"/>
      <c r="DQD38" s="10"/>
      <c r="DQE38" s="10"/>
      <c r="DQF38" s="10"/>
      <c r="DQG38" s="10"/>
      <c r="DQH38" s="10"/>
      <c r="DQI38" s="10"/>
      <c r="DQJ38" s="10"/>
      <c r="DQK38" s="10"/>
      <c r="DQL38" s="10"/>
      <c r="DQM38" s="10"/>
      <c r="DQN38" s="10"/>
      <c r="DQO38" s="10"/>
      <c r="DQP38" s="10"/>
      <c r="DQQ38" s="10"/>
      <c r="DQR38" s="10"/>
      <c r="DQS38" s="10"/>
      <c r="DQT38" s="10"/>
      <c r="DQU38" s="10"/>
      <c r="DQV38" s="10"/>
      <c r="DQW38" s="10"/>
      <c r="DQX38" s="10"/>
      <c r="DQY38" s="10"/>
      <c r="DQZ38" s="10"/>
      <c r="DRA38" s="10"/>
      <c r="DRB38" s="10"/>
      <c r="DRC38" s="10"/>
      <c r="DRD38" s="10"/>
      <c r="DRE38" s="10"/>
      <c r="DRF38" s="10"/>
      <c r="DRG38" s="10"/>
      <c r="DRH38" s="10"/>
      <c r="DRI38" s="10"/>
      <c r="DRJ38" s="10"/>
      <c r="DRK38" s="10"/>
      <c r="DRL38" s="10"/>
      <c r="DRM38" s="10"/>
      <c r="DRN38" s="10"/>
      <c r="DRO38" s="10"/>
      <c r="DRP38" s="10"/>
      <c r="DRQ38" s="10"/>
      <c r="DRR38" s="10"/>
      <c r="DRS38" s="10"/>
      <c r="DRT38" s="10"/>
      <c r="DRU38" s="10"/>
      <c r="DRV38" s="10"/>
      <c r="DRW38" s="10"/>
      <c r="DRX38" s="10"/>
      <c r="DRY38" s="10"/>
      <c r="DRZ38" s="10"/>
      <c r="DSA38" s="10"/>
      <c r="DSB38" s="10"/>
      <c r="DSC38" s="10"/>
      <c r="DSD38" s="10"/>
      <c r="DSE38" s="10"/>
      <c r="DSF38" s="10"/>
      <c r="DSG38" s="10"/>
      <c r="DSH38" s="10"/>
      <c r="DSI38" s="10"/>
      <c r="DSJ38" s="10"/>
      <c r="DSK38" s="10"/>
      <c r="DSL38" s="10"/>
      <c r="DSM38" s="10"/>
      <c r="DSN38" s="10"/>
      <c r="DSO38" s="10"/>
      <c r="DSP38" s="10"/>
      <c r="DSQ38" s="10"/>
      <c r="DSR38" s="10"/>
      <c r="DSS38" s="10"/>
      <c r="DST38" s="10"/>
      <c r="DSU38" s="10"/>
      <c r="DSV38" s="10"/>
      <c r="DSW38" s="10"/>
      <c r="DSX38" s="10"/>
      <c r="DSY38" s="10"/>
      <c r="DSZ38" s="10"/>
      <c r="DTA38" s="10"/>
      <c r="DTB38" s="10"/>
      <c r="DTC38" s="10"/>
      <c r="DTD38" s="10"/>
      <c r="DTE38" s="10"/>
      <c r="DTF38" s="10"/>
      <c r="DTG38" s="10"/>
      <c r="DTH38" s="10"/>
      <c r="DTI38" s="10"/>
      <c r="DTJ38" s="10"/>
      <c r="DTK38" s="10"/>
      <c r="DTL38" s="10"/>
      <c r="DTM38" s="10"/>
      <c r="DTN38" s="10"/>
      <c r="DTO38" s="10"/>
      <c r="DTP38" s="10"/>
      <c r="DTQ38" s="10"/>
      <c r="DTR38" s="10"/>
      <c r="DTS38" s="10"/>
      <c r="DTT38" s="10"/>
      <c r="DTU38" s="10"/>
      <c r="DTV38" s="10"/>
      <c r="DTW38" s="10"/>
      <c r="DTX38" s="10"/>
      <c r="DTY38" s="10"/>
      <c r="DTZ38" s="10"/>
      <c r="DUA38" s="10"/>
      <c r="DUB38" s="10"/>
      <c r="DUC38" s="10"/>
      <c r="DUD38" s="10"/>
      <c r="DUE38" s="10"/>
      <c r="DUF38" s="10"/>
      <c r="DUG38" s="10"/>
      <c r="DUH38" s="10"/>
      <c r="DUI38" s="10"/>
      <c r="DUJ38" s="10"/>
      <c r="DUK38" s="10"/>
      <c r="DUL38" s="10"/>
      <c r="DUM38" s="10"/>
      <c r="DUN38" s="10"/>
      <c r="DUO38" s="10"/>
      <c r="DUP38" s="10"/>
      <c r="DUQ38" s="10"/>
      <c r="DUR38" s="10"/>
      <c r="DUS38" s="10"/>
      <c r="DUT38" s="10"/>
      <c r="DUU38" s="10"/>
      <c r="DUV38" s="10"/>
      <c r="DUW38" s="10"/>
      <c r="DUX38" s="10"/>
      <c r="DUY38" s="10"/>
      <c r="DUZ38" s="10"/>
      <c r="DVA38" s="10"/>
      <c r="DVB38" s="10"/>
      <c r="DVC38" s="10"/>
      <c r="DVD38" s="10"/>
      <c r="DVE38" s="10"/>
      <c r="DVF38" s="10"/>
      <c r="DVG38" s="10"/>
      <c r="DVH38" s="10"/>
      <c r="DVI38" s="10"/>
      <c r="DVJ38" s="10"/>
      <c r="DVK38" s="10"/>
      <c r="DVL38" s="10"/>
      <c r="DVM38" s="10"/>
      <c r="DVN38" s="10"/>
      <c r="DVO38" s="10"/>
      <c r="DVP38" s="10"/>
      <c r="DVQ38" s="10"/>
      <c r="DVR38" s="10"/>
      <c r="DVS38" s="10"/>
      <c r="DVT38" s="10"/>
      <c r="DVU38" s="10"/>
      <c r="DVV38" s="10"/>
      <c r="DVW38" s="10"/>
      <c r="DVX38" s="10"/>
      <c r="DVY38" s="10"/>
      <c r="DVZ38" s="10"/>
      <c r="DWA38" s="10"/>
      <c r="DWB38" s="10"/>
      <c r="DWC38" s="10"/>
      <c r="DWD38" s="10"/>
      <c r="DWE38" s="10"/>
      <c r="DWF38" s="10"/>
      <c r="DWG38" s="10"/>
      <c r="DWH38" s="10"/>
      <c r="DWI38" s="10"/>
      <c r="DWJ38" s="10"/>
      <c r="DWK38" s="10"/>
      <c r="DWL38" s="10"/>
      <c r="DWM38" s="10"/>
      <c r="DWN38" s="10"/>
      <c r="DWO38" s="10"/>
      <c r="DWP38" s="10"/>
      <c r="DWQ38" s="10"/>
      <c r="DWR38" s="10"/>
      <c r="DWS38" s="10"/>
      <c r="DWT38" s="10"/>
      <c r="DWU38" s="10"/>
      <c r="DWV38" s="10"/>
      <c r="DWW38" s="10"/>
      <c r="DWX38" s="10"/>
      <c r="DWY38" s="10"/>
      <c r="DWZ38" s="10"/>
      <c r="DXA38" s="10"/>
      <c r="DXB38" s="10"/>
      <c r="DXC38" s="10"/>
      <c r="DXD38" s="10"/>
      <c r="DXE38" s="10"/>
      <c r="DXF38" s="10"/>
      <c r="DXG38" s="10"/>
      <c r="DXH38" s="10"/>
      <c r="DXI38" s="10"/>
      <c r="DXJ38" s="10"/>
      <c r="DXK38" s="10"/>
      <c r="DXL38" s="10"/>
      <c r="DXM38" s="10"/>
      <c r="DXN38" s="10"/>
      <c r="DXO38" s="10"/>
      <c r="DXP38" s="10"/>
      <c r="DXQ38" s="10"/>
      <c r="DXR38" s="10"/>
      <c r="DXS38" s="10"/>
      <c r="DXT38" s="10"/>
      <c r="DXU38" s="10"/>
      <c r="DXV38" s="10"/>
      <c r="DXW38" s="10"/>
      <c r="DXX38" s="10"/>
      <c r="DXY38" s="10"/>
      <c r="DXZ38" s="10"/>
      <c r="DYA38" s="10"/>
      <c r="DYB38" s="10"/>
      <c r="DYC38" s="10"/>
      <c r="DYD38" s="10"/>
      <c r="DYE38" s="10"/>
      <c r="DYF38" s="10"/>
      <c r="DYG38" s="10"/>
      <c r="DYH38" s="10"/>
      <c r="DYI38" s="10"/>
      <c r="DYJ38" s="10"/>
      <c r="DYK38" s="10"/>
      <c r="DYL38" s="10"/>
      <c r="DYM38" s="10"/>
      <c r="DYN38" s="10"/>
      <c r="DYO38" s="10"/>
      <c r="DYP38" s="10"/>
      <c r="DYQ38" s="10"/>
      <c r="DYR38" s="10"/>
      <c r="DYS38" s="10"/>
      <c r="DYT38" s="10"/>
      <c r="DYU38" s="10"/>
      <c r="DYV38" s="10"/>
      <c r="DYW38" s="10"/>
      <c r="DYX38" s="10"/>
      <c r="DYY38" s="10"/>
      <c r="DYZ38" s="10"/>
      <c r="DZA38" s="10"/>
      <c r="DZB38" s="10"/>
      <c r="DZC38" s="10"/>
      <c r="DZD38" s="10"/>
      <c r="DZE38" s="10"/>
      <c r="DZF38" s="10"/>
      <c r="DZG38" s="10"/>
      <c r="DZH38" s="10"/>
      <c r="DZI38" s="10"/>
      <c r="DZJ38" s="10"/>
      <c r="DZK38" s="10"/>
      <c r="DZL38" s="10"/>
      <c r="DZM38" s="10"/>
      <c r="DZN38" s="10"/>
      <c r="DZO38" s="10"/>
      <c r="DZP38" s="10"/>
      <c r="DZQ38" s="10"/>
      <c r="DZR38" s="10"/>
      <c r="DZS38" s="10"/>
      <c r="DZT38" s="10"/>
      <c r="DZU38" s="10"/>
      <c r="DZV38" s="10"/>
      <c r="DZW38" s="10"/>
      <c r="DZX38" s="10"/>
      <c r="DZY38" s="10"/>
      <c r="DZZ38" s="10"/>
      <c r="EAA38" s="10"/>
      <c r="EAB38" s="10"/>
      <c r="EAC38" s="10"/>
      <c r="EAD38" s="10"/>
      <c r="EAE38" s="10"/>
      <c r="EAF38" s="10"/>
      <c r="EAG38" s="10"/>
      <c r="EAH38" s="10"/>
      <c r="EAI38" s="10"/>
      <c r="EAJ38" s="10"/>
      <c r="EAK38" s="10"/>
      <c r="EAL38" s="10"/>
      <c r="EAM38" s="10"/>
      <c r="EAN38" s="10"/>
      <c r="EAO38" s="10"/>
      <c r="EAP38" s="10"/>
      <c r="EAQ38" s="10"/>
      <c r="EAR38" s="10"/>
      <c r="EAS38" s="10"/>
      <c r="EAT38" s="10"/>
      <c r="EAU38" s="10"/>
      <c r="EAV38" s="10"/>
      <c r="EAW38" s="10"/>
      <c r="EAX38" s="10"/>
      <c r="EAY38" s="10"/>
      <c r="EAZ38" s="10"/>
      <c r="EBA38" s="10"/>
      <c r="EBB38" s="10"/>
      <c r="EBC38" s="10"/>
      <c r="EBD38" s="10"/>
      <c r="EBE38" s="10"/>
      <c r="EBF38" s="10"/>
      <c r="EBG38" s="10"/>
      <c r="EBH38" s="10"/>
      <c r="EBI38" s="10"/>
      <c r="EBJ38" s="10"/>
      <c r="EBK38" s="10"/>
      <c r="EBL38" s="10"/>
      <c r="EBM38" s="10"/>
      <c r="EBN38" s="10"/>
      <c r="EBO38" s="10"/>
      <c r="EBP38" s="10"/>
      <c r="EBQ38" s="10"/>
      <c r="EBR38" s="10"/>
      <c r="EBS38" s="10"/>
      <c r="EBT38" s="10"/>
      <c r="EBU38" s="10"/>
      <c r="EBV38" s="10"/>
      <c r="EBW38" s="10"/>
      <c r="EBX38" s="10"/>
      <c r="EBY38" s="10"/>
      <c r="EBZ38" s="10"/>
      <c r="ECA38" s="10"/>
      <c r="ECB38" s="10"/>
      <c r="ECC38" s="10"/>
      <c r="ECD38" s="10"/>
      <c r="ECE38" s="10"/>
      <c r="ECF38" s="10"/>
      <c r="ECG38" s="10"/>
      <c r="ECH38" s="10"/>
      <c r="ECI38" s="10"/>
      <c r="ECJ38" s="10"/>
      <c r="ECK38" s="10"/>
      <c r="ECL38" s="10"/>
      <c r="ECM38" s="10"/>
      <c r="ECN38" s="10"/>
      <c r="ECO38" s="10"/>
      <c r="ECP38" s="10"/>
      <c r="ECQ38" s="10"/>
      <c r="ECR38" s="10"/>
      <c r="ECS38" s="10"/>
      <c r="ECT38" s="10"/>
      <c r="ECU38" s="10"/>
      <c r="ECV38" s="10"/>
      <c r="ECW38" s="10"/>
      <c r="ECX38" s="10"/>
      <c r="ECY38" s="10"/>
      <c r="ECZ38" s="10"/>
      <c r="EDA38" s="10"/>
      <c r="EDB38" s="10"/>
      <c r="EDC38" s="10"/>
      <c r="EDD38" s="10"/>
      <c r="EDE38" s="10"/>
      <c r="EDF38" s="10"/>
      <c r="EDG38" s="10"/>
      <c r="EDH38" s="10"/>
      <c r="EDI38" s="10"/>
      <c r="EDJ38" s="10"/>
      <c r="EDK38" s="10"/>
      <c r="EDL38" s="10"/>
      <c r="EDM38" s="10"/>
      <c r="EDN38" s="10"/>
      <c r="EDO38" s="10"/>
      <c r="EDP38" s="10"/>
      <c r="EDQ38" s="10"/>
      <c r="EDR38" s="10"/>
      <c r="EDS38" s="10"/>
      <c r="EDT38" s="10"/>
      <c r="EDU38" s="10"/>
      <c r="EDV38" s="10"/>
      <c r="EDW38" s="10"/>
      <c r="EDX38" s="10"/>
      <c r="EDY38" s="10"/>
      <c r="EDZ38" s="10"/>
      <c r="EEA38" s="10"/>
      <c r="EEB38" s="10"/>
      <c r="EEC38" s="10"/>
      <c r="EED38" s="10"/>
      <c r="EEE38" s="10"/>
      <c r="EEF38" s="10"/>
      <c r="EEG38" s="10"/>
      <c r="EEH38" s="10"/>
      <c r="EEI38" s="10"/>
      <c r="EEJ38" s="10"/>
      <c r="EEK38" s="10"/>
      <c r="EEL38" s="10"/>
      <c r="EEM38" s="10"/>
      <c r="EEN38" s="10"/>
      <c r="EEO38" s="10"/>
      <c r="EEP38" s="10"/>
      <c r="EEQ38" s="10"/>
      <c r="EER38" s="10"/>
      <c r="EES38" s="10"/>
      <c r="EET38" s="10"/>
      <c r="EEU38" s="10"/>
      <c r="EEV38" s="10"/>
      <c r="EEW38" s="10"/>
      <c r="EEX38" s="10"/>
      <c r="EEY38" s="10"/>
      <c r="EEZ38" s="10"/>
      <c r="EFA38" s="10"/>
      <c r="EFB38" s="10"/>
      <c r="EFC38" s="10"/>
      <c r="EFD38" s="10"/>
      <c r="EFE38" s="10"/>
      <c r="EFF38" s="10"/>
      <c r="EFG38" s="10"/>
      <c r="EFH38" s="10"/>
      <c r="EFI38" s="10"/>
      <c r="EFJ38" s="10"/>
      <c r="EFK38" s="10"/>
      <c r="EFL38" s="10"/>
      <c r="EFM38" s="10"/>
      <c r="EFN38" s="10"/>
      <c r="EFO38" s="10"/>
      <c r="EFP38" s="10"/>
      <c r="EFQ38" s="10"/>
      <c r="EFR38" s="10"/>
      <c r="EFS38" s="10"/>
      <c r="EFT38" s="10"/>
      <c r="EFU38" s="10"/>
      <c r="EFV38" s="10"/>
      <c r="EFW38" s="10"/>
      <c r="EFX38" s="10"/>
      <c r="EFY38" s="10"/>
      <c r="EFZ38" s="10"/>
      <c r="EGA38" s="10"/>
      <c r="EGB38" s="10"/>
      <c r="EGC38" s="10"/>
      <c r="EGD38" s="10"/>
      <c r="EGE38" s="10"/>
      <c r="EGF38" s="10"/>
      <c r="EGG38" s="10"/>
      <c r="EGH38" s="10"/>
      <c r="EGI38" s="10"/>
      <c r="EGJ38" s="10"/>
      <c r="EGK38" s="10"/>
      <c r="EGL38" s="10"/>
      <c r="EGM38" s="10"/>
      <c r="EGN38" s="10"/>
      <c r="EGO38" s="10"/>
      <c r="EGP38" s="10"/>
      <c r="EGQ38" s="10"/>
      <c r="EGR38" s="10"/>
      <c r="EGS38" s="10"/>
      <c r="EGT38" s="10"/>
      <c r="EGU38" s="10"/>
      <c r="EGV38" s="10"/>
      <c r="EGW38" s="10"/>
      <c r="EGX38" s="10"/>
      <c r="EGY38" s="10"/>
      <c r="EGZ38" s="10"/>
      <c r="EHA38" s="10"/>
      <c r="EHB38" s="10"/>
      <c r="EHC38" s="10"/>
      <c r="EHD38" s="10"/>
      <c r="EHE38" s="10"/>
      <c r="EHF38" s="10"/>
      <c r="EHG38" s="10"/>
      <c r="EHH38" s="10"/>
      <c r="EHI38" s="10"/>
      <c r="EHJ38" s="10"/>
      <c r="EHK38" s="10"/>
      <c r="EHL38" s="10"/>
      <c r="EHM38" s="10"/>
      <c r="EHN38" s="10"/>
      <c r="EHO38" s="10"/>
      <c r="EHP38" s="10"/>
      <c r="EHQ38" s="10"/>
      <c r="EHR38" s="10"/>
      <c r="EHS38" s="10"/>
      <c r="EHT38" s="10"/>
      <c r="EHU38" s="10"/>
      <c r="EHV38" s="10"/>
      <c r="EHW38" s="10"/>
      <c r="EHX38" s="10"/>
      <c r="EHY38" s="10"/>
      <c r="EHZ38" s="10"/>
      <c r="EIA38" s="10"/>
      <c r="EIB38" s="10"/>
      <c r="EIC38" s="10"/>
      <c r="EID38" s="10"/>
      <c r="EIE38" s="10"/>
      <c r="EIF38" s="10"/>
      <c r="EIG38" s="10"/>
      <c r="EIH38" s="10"/>
      <c r="EII38" s="10"/>
      <c r="EIJ38" s="10"/>
      <c r="EIK38" s="10"/>
      <c r="EIL38" s="10"/>
      <c r="EIM38" s="10"/>
      <c r="EIN38" s="10"/>
      <c r="EIO38" s="10"/>
      <c r="EIP38" s="10"/>
      <c r="EIQ38" s="10"/>
      <c r="EIR38" s="10"/>
      <c r="EIS38" s="10"/>
      <c r="EIT38" s="10"/>
      <c r="EIU38" s="10"/>
      <c r="EIV38" s="10"/>
      <c r="EIW38" s="10"/>
      <c r="EIX38" s="10"/>
      <c r="EIY38" s="10"/>
      <c r="EIZ38" s="10"/>
      <c r="EJA38" s="10"/>
      <c r="EJB38" s="10"/>
      <c r="EJC38" s="10"/>
      <c r="EJD38" s="10"/>
      <c r="EJE38" s="10"/>
      <c r="EJF38" s="10"/>
      <c r="EJG38" s="10"/>
      <c r="EJH38" s="10"/>
      <c r="EJI38" s="10"/>
      <c r="EJJ38" s="10"/>
      <c r="EJK38" s="10"/>
      <c r="EJL38" s="10"/>
      <c r="EJM38" s="10"/>
      <c r="EJN38" s="10"/>
      <c r="EJO38" s="10"/>
      <c r="EJP38" s="10"/>
      <c r="EJQ38" s="10"/>
      <c r="EJR38" s="10"/>
      <c r="EJS38" s="10"/>
      <c r="EJT38" s="10"/>
      <c r="EJU38" s="10"/>
      <c r="EJV38" s="10"/>
      <c r="EJW38" s="10"/>
      <c r="EJX38" s="10"/>
      <c r="EJY38" s="10"/>
      <c r="EJZ38" s="10"/>
      <c r="EKA38" s="10"/>
      <c r="EKB38" s="10"/>
      <c r="EKC38" s="10"/>
      <c r="EKD38" s="10"/>
      <c r="EKE38" s="10"/>
      <c r="EKF38" s="10"/>
      <c r="EKG38" s="10"/>
      <c r="EKH38" s="10"/>
      <c r="EKI38" s="10"/>
      <c r="EKJ38" s="10"/>
      <c r="EKK38" s="10"/>
      <c r="EKL38" s="10"/>
      <c r="EKM38" s="10"/>
      <c r="EKN38" s="10"/>
      <c r="EKO38" s="10"/>
      <c r="EKP38" s="10"/>
      <c r="EKQ38" s="10"/>
      <c r="EKR38" s="10"/>
      <c r="EKS38" s="10"/>
      <c r="EKT38" s="10"/>
      <c r="EKU38" s="10"/>
      <c r="EKV38" s="10"/>
      <c r="EKW38" s="10"/>
      <c r="EKX38" s="10"/>
      <c r="EKY38" s="10"/>
      <c r="EKZ38" s="10"/>
      <c r="ELA38" s="10"/>
      <c r="ELB38" s="10"/>
      <c r="ELC38" s="10"/>
      <c r="ELD38" s="10"/>
      <c r="ELE38" s="10"/>
      <c r="ELF38" s="10"/>
      <c r="ELG38" s="10"/>
      <c r="ELH38" s="10"/>
      <c r="ELI38" s="10"/>
      <c r="ELJ38" s="10"/>
      <c r="ELK38" s="10"/>
      <c r="ELL38" s="10"/>
      <c r="ELM38" s="10"/>
      <c r="ELN38" s="10"/>
      <c r="ELO38" s="10"/>
      <c r="ELP38" s="10"/>
      <c r="ELQ38" s="10"/>
      <c r="ELR38" s="10"/>
      <c r="ELS38" s="10"/>
      <c r="ELT38" s="10"/>
      <c r="ELU38" s="10"/>
      <c r="ELV38" s="10"/>
      <c r="ELW38" s="10"/>
      <c r="ELX38" s="10"/>
      <c r="ELY38" s="10"/>
      <c r="ELZ38" s="10"/>
      <c r="EMA38" s="10"/>
      <c r="EMB38" s="10"/>
      <c r="EMC38" s="10"/>
      <c r="EMD38" s="10"/>
      <c r="EME38" s="10"/>
      <c r="EMF38" s="10"/>
      <c r="EMG38" s="10"/>
      <c r="EMH38" s="10"/>
      <c r="EMI38" s="10"/>
      <c r="EMJ38" s="10"/>
      <c r="EMK38" s="10"/>
      <c r="EML38" s="10"/>
      <c r="EMM38" s="10"/>
      <c r="EMN38" s="10"/>
      <c r="EMO38" s="10"/>
      <c r="EMP38" s="10"/>
      <c r="EMQ38" s="10"/>
      <c r="EMR38" s="10"/>
      <c r="EMS38" s="10"/>
      <c r="EMT38" s="10"/>
      <c r="EMU38" s="10"/>
      <c r="EMV38" s="10"/>
      <c r="EMW38" s="10"/>
      <c r="EMX38" s="10"/>
      <c r="EMY38" s="10"/>
      <c r="EMZ38" s="10"/>
      <c r="ENA38" s="10"/>
      <c r="ENB38" s="10"/>
      <c r="ENC38" s="10"/>
      <c r="END38" s="10"/>
      <c r="ENE38" s="10"/>
      <c r="ENF38" s="10"/>
      <c r="ENG38" s="10"/>
      <c r="ENH38" s="10"/>
      <c r="ENI38" s="10"/>
      <c r="ENJ38" s="10"/>
      <c r="ENK38" s="10"/>
      <c r="ENL38" s="10"/>
      <c r="ENM38" s="10"/>
      <c r="ENN38" s="10"/>
      <c r="ENO38" s="10"/>
      <c r="ENP38" s="10"/>
      <c r="ENQ38" s="10"/>
      <c r="ENR38" s="10"/>
      <c r="ENS38" s="10"/>
      <c r="ENT38" s="10"/>
      <c r="ENU38" s="10"/>
      <c r="ENV38" s="10"/>
      <c r="ENW38" s="10"/>
      <c r="ENX38" s="10"/>
      <c r="ENY38" s="10"/>
      <c r="ENZ38" s="10"/>
      <c r="EOA38" s="10"/>
      <c r="EOB38" s="10"/>
      <c r="EOC38" s="10"/>
      <c r="EOD38" s="10"/>
      <c r="EOE38" s="10"/>
      <c r="EOF38" s="10"/>
      <c r="EOG38" s="10"/>
      <c r="EOH38" s="10"/>
      <c r="EOI38" s="10"/>
      <c r="EOJ38" s="10"/>
      <c r="EOK38" s="10"/>
      <c r="EOL38" s="10"/>
      <c r="EOM38" s="10"/>
      <c r="EON38" s="10"/>
      <c r="EOO38" s="10"/>
      <c r="EOP38" s="10"/>
      <c r="EOQ38" s="10"/>
      <c r="EOR38" s="10"/>
      <c r="EOS38" s="10"/>
      <c r="EOT38" s="10"/>
      <c r="EOU38" s="10"/>
      <c r="EOV38" s="10"/>
      <c r="EOW38" s="10"/>
      <c r="EOX38" s="10"/>
      <c r="EOY38" s="10"/>
      <c r="EOZ38" s="10"/>
      <c r="EPA38" s="10"/>
      <c r="EPB38" s="10"/>
      <c r="EPC38" s="10"/>
      <c r="EPD38" s="10"/>
      <c r="EPE38" s="10"/>
      <c r="EPF38" s="10"/>
      <c r="EPG38" s="10"/>
      <c r="EPH38" s="10"/>
      <c r="EPI38" s="10"/>
      <c r="EPJ38" s="10"/>
      <c r="EPK38" s="10"/>
      <c r="EPL38" s="10"/>
      <c r="EPM38" s="10"/>
      <c r="EPN38" s="10"/>
      <c r="EPO38" s="10"/>
      <c r="EPP38" s="10"/>
      <c r="EPQ38" s="10"/>
      <c r="EPR38" s="10"/>
      <c r="EPS38" s="10"/>
      <c r="EPT38" s="10"/>
      <c r="EPU38" s="10"/>
      <c r="EPV38" s="10"/>
      <c r="EPW38" s="10"/>
      <c r="EPX38" s="10"/>
      <c r="EPY38" s="10"/>
      <c r="EPZ38" s="10"/>
      <c r="EQA38" s="10"/>
      <c r="EQB38" s="10"/>
      <c r="EQC38" s="10"/>
      <c r="EQD38" s="10"/>
      <c r="EQE38" s="10"/>
      <c r="EQF38" s="10"/>
      <c r="EQG38" s="10"/>
      <c r="EQH38" s="10"/>
      <c r="EQI38" s="10"/>
      <c r="EQJ38" s="10"/>
      <c r="EQK38" s="10"/>
      <c r="EQL38" s="10"/>
      <c r="EQM38" s="10"/>
      <c r="EQN38" s="10"/>
      <c r="EQO38" s="10"/>
      <c r="EQP38" s="10"/>
      <c r="EQQ38" s="10"/>
      <c r="EQR38" s="10"/>
      <c r="EQS38" s="10"/>
      <c r="EQT38" s="10"/>
      <c r="EQU38" s="10"/>
      <c r="EQV38" s="10"/>
      <c r="EQW38" s="10"/>
      <c r="EQX38" s="10"/>
      <c r="EQY38" s="10"/>
      <c r="EQZ38" s="10"/>
      <c r="ERA38" s="10"/>
      <c r="ERB38" s="10"/>
      <c r="ERC38" s="10"/>
      <c r="ERD38" s="10"/>
      <c r="ERE38" s="10"/>
      <c r="ERF38" s="10"/>
      <c r="ERG38" s="10"/>
      <c r="ERH38" s="10"/>
      <c r="ERI38" s="10"/>
      <c r="ERJ38" s="10"/>
      <c r="ERK38" s="10"/>
      <c r="ERL38" s="10"/>
      <c r="ERM38" s="10"/>
      <c r="ERN38" s="10"/>
      <c r="ERO38" s="10"/>
      <c r="ERP38" s="10"/>
      <c r="ERQ38" s="10"/>
      <c r="ERR38" s="10"/>
      <c r="ERS38" s="10"/>
      <c r="ERT38" s="10"/>
      <c r="ERU38" s="10"/>
      <c r="ERV38" s="10"/>
      <c r="ERW38" s="10"/>
      <c r="ERX38" s="10"/>
      <c r="ERY38" s="10"/>
      <c r="ERZ38" s="10"/>
      <c r="ESA38" s="10"/>
      <c r="ESB38" s="10"/>
      <c r="ESC38" s="10"/>
      <c r="ESD38" s="10"/>
      <c r="ESE38" s="10"/>
      <c r="ESF38" s="10"/>
      <c r="ESG38" s="10"/>
      <c r="ESH38" s="10"/>
      <c r="ESI38" s="10"/>
      <c r="ESJ38" s="10"/>
      <c r="ESK38" s="10"/>
      <c r="ESL38" s="10"/>
      <c r="ESM38" s="10"/>
      <c r="ESN38" s="10"/>
      <c r="ESO38" s="10"/>
      <c r="ESP38" s="10"/>
      <c r="ESQ38" s="10"/>
      <c r="ESR38" s="10"/>
      <c r="ESS38" s="10"/>
      <c r="EST38" s="10"/>
      <c r="ESU38" s="10"/>
      <c r="ESV38" s="10"/>
      <c r="ESW38" s="10"/>
      <c r="ESX38" s="10"/>
      <c r="ESY38" s="10"/>
      <c r="ESZ38" s="10"/>
      <c r="ETA38" s="10"/>
      <c r="ETB38" s="10"/>
      <c r="ETC38" s="10"/>
      <c r="ETD38" s="10"/>
      <c r="ETE38" s="10"/>
      <c r="ETF38" s="10"/>
      <c r="ETG38" s="10"/>
      <c r="ETH38" s="10"/>
      <c r="ETI38" s="10"/>
      <c r="ETJ38" s="10"/>
      <c r="ETK38" s="10"/>
      <c r="ETL38" s="10"/>
      <c r="ETM38" s="10"/>
      <c r="ETN38" s="10"/>
      <c r="ETO38" s="10"/>
      <c r="ETP38" s="10"/>
      <c r="ETQ38" s="10"/>
      <c r="ETR38" s="10"/>
      <c r="ETS38" s="10"/>
      <c r="ETT38" s="10"/>
      <c r="ETU38" s="10"/>
      <c r="ETV38" s="10"/>
      <c r="ETW38" s="10"/>
      <c r="ETX38" s="10"/>
      <c r="ETY38" s="10"/>
      <c r="ETZ38" s="10"/>
      <c r="EUA38" s="10"/>
      <c r="EUB38" s="10"/>
      <c r="EUC38" s="10"/>
      <c r="EUD38" s="10"/>
      <c r="EUE38" s="10"/>
      <c r="EUF38" s="10"/>
      <c r="EUG38" s="10"/>
      <c r="EUH38" s="10"/>
      <c r="EUI38" s="10"/>
      <c r="EUJ38" s="10"/>
      <c r="EUK38" s="10"/>
      <c r="EUL38" s="10"/>
      <c r="EUM38" s="10"/>
      <c r="EUN38" s="10"/>
      <c r="EUO38" s="10"/>
      <c r="EUP38" s="10"/>
      <c r="EUQ38" s="10"/>
      <c r="EUR38" s="10"/>
      <c r="EUS38" s="10"/>
      <c r="EUT38" s="10"/>
      <c r="EUU38" s="10"/>
      <c r="EUV38" s="10"/>
      <c r="EUW38" s="10"/>
      <c r="EUX38" s="10"/>
      <c r="EUY38" s="10"/>
      <c r="EUZ38" s="10"/>
      <c r="EVA38" s="10"/>
      <c r="EVB38" s="10"/>
      <c r="EVC38" s="10"/>
      <c r="EVD38" s="10"/>
      <c r="EVE38" s="10"/>
      <c r="EVF38" s="10"/>
      <c r="EVG38" s="10"/>
      <c r="EVH38" s="10"/>
      <c r="EVI38" s="10"/>
      <c r="EVJ38" s="10"/>
      <c r="EVK38" s="10"/>
      <c r="EVL38" s="10"/>
      <c r="EVM38" s="10"/>
      <c r="EVN38" s="10"/>
      <c r="EVO38" s="10"/>
      <c r="EVP38" s="10"/>
      <c r="EVQ38" s="10"/>
      <c r="EVR38" s="10"/>
      <c r="EVS38" s="10"/>
      <c r="EVT38" s="10"/>
      <c r="EVU38" s="10"/>
      <c r="EVV38" s="10"/>
      <c r="EVW38" s="10"/>
      <c r="EVX38" s="10"/>
      <c r="EVY38" s="10"/>
      <c r="EVZ38" s="10"/>
      <c r="EWA38" s="10"/>
      <c r="EWB38" s="10"/>
      <c r="EWC38" s="10"/>
      <c r="EWD38" s="10"/>
      <c r="EWE38" s="10"/>
      <c r="EWF38" s="10"/>
      <c r="EWG38" s="10"/>
      <c r="EWH38" s="10"/>
      <c r="EWI38" s="10"/>
      <c r="EWJ38" s="10"/>
      <c r="EWK38" s="10"/>
      <c r="EWL38" s="10"/>
      <c r="EWM38" s="10"/>
      <c r="EWN38" s="10"/>
      <c r="EWO38" s="10"/>
      <c r="EWP38" s="10"/>
      <c r="EWQ38" s="10"/>
      <c r="EWR38" s="10"/>
      <c r="EWS38" s="10"/>
      <c r="EWT38" s="10"/>
      <c r="EWU38" s="10"/>
      <c r="EWV38" s="10"/>
      <c r="EWW38" s="10"/>
      <c r="EWX38" s="10"/>
      <c r="EWY38" s="10"/>
      <c r="EWZ38" s="10"/>
      <c r="EXA38" s="10"/>
      <c r="EXB38" s="10"/>
      <c r="EXC38" s="10"/>
      <c r="EXD38" s="10"/>
      <c r="EXE38" s="10"/>
      <c r="EXF38" s="10"/>
      <c r="EXG38" s="10"/>
      <c r="EXH38" s="10"/>
      <c r="EXI38" s="10"/>
      <c r="EXJ38" s="10"/>
      <c r="EXK38" s="10"/>
      <c r="EXL38" s="10"/>
      <c r="EXM38" s="10"/>
      <c r="EXN38" s="10"/>
      <c r="EXO38" s="10"/>
      <c r="EXP38" s="10"/>
      <c r="EXQ38" s="10"/>
      <c r="EXR38" s="10"/>
      <c r="EXS38" s="10"/>
      <c r="EXT38" s="10"/>
      <c r="EXU38" s="10"/>
      <c r="EXV38" s="10"/>
      <c r="EXW38" s="10"/>
      <c r="EXX38" s="10"/>
      <c r="EXY38" s="10"/>
      <c r="EXZ38" s="10"/>
      <c r="EYA38" s="10"/>
      <c r="EYB38" s="10"/>
      <c r="EYC38" s="10"/>
      <c r="EYD38" s="10"/>
      <c r="EYE38" s="10"/>
      <c r="EYF38" s="10"/>
      <c r="EYG38" s="10"/>
      <c r="EYH38" s="10"/>
      <c r="EYI38" s="10"/>
      <c r="EYJ38" s="10"/>
      <c r="EYK38" s="10"/>
      <c r="EYL38" s="10"/>
      <c r="EYM38" s="10"/>
      <c r="EYN38" s="10"/>
      <c r="EYO38" s="10"/>
      <c r="EYP38" s="10"/>
      <c r="EYQ38" s="10"/>
      <c r="EYR38" s="10"/>
      <c r="EYS38" s="10"/>
      <c r="EYT38" s="10"/>
      <c r="EYU38" s="10"/>
      <c r="EYV38" s="10"/>
      <c r="EYW38" s="10"/>
      <c r="EYX38" s="10"/>
      <c r="EYY38" s="10"/>
      <c r="EYZ38" s="10"/>
      <c r="EZA38" s="10"/>
      <c r="EZB38" s="10"/>
      <c r="EZC38" s="10"/>
      <c r="EZD38" s="10"/>
      <c r="EZE38" s="10"/>
      <c r="EZF38" s="10"/>
      <c r="EZG38" s="10"/>
      <c r="EZH38" s="10"/>
      <c r="EZI38" s="10"/>
      <c r="EZJ38" s="10"/>
      <c r="EZK38" s="10"/>
      <c r="EZL38" s="10"/>
      <c r="EZM38" s="10"/>
      <c r="EZN38" s="10"/>
      <c r="EZO38" s="10"/>
      <c r="EZP38" s="10"/>
      <c r="EZQ38" s="10"/>
      <c r="EZR38" s="10"/>
      <c r="EZS38" s="10"/>
      <c r="EZT38" s="10"/>
      <c r="EZU38" s="10"/>
      <c r="EZV38" s="10"/>
      <c r="EZW38" s="10"/>
      <c r="EZX38" s="10"/>
      <c r="EZY38" s="10"/>
      <c r="EZZ38" s="10"/>
      <c r="FAA38" s="10"/>
      <c r="FAB38" s="10"/>
      <c r="FAC38" s="10"/>
      <c r="FAD38" s="10"/>
      <c r="FAE38" s="10"/>
      <c r="FAF38" s="10"/>
      <c r="FAG38" s="10"/>
      <c r="FAH38" s="10"/>
      <c r="FAI38" s="10"/>
      <c r="FAJ38" s="10"/>
      <c r="FAK38" s="10"/>
      <c r="FAL38" s="10"/>
      <c r="FAM38" s="10"/>
      <c r="FAN38" s="10"/>
      <c r="FAO38" s="10"/>
      <c r="FAP38" s="10"/>
      <c r="FAQ38" s="10"/>
      <c r="FAR38" s="10"/>
      <c r="FAS38" s="10"/>
      <c r="FAT38" s="10"/>
      <c r="FAU38" s="10"/>
      <c r="FAV38" s="10"/>
      <c r="FAW38" s="10"/>
      <c r="FAX38" s="10"/>
      <c r="FAY38" s="10"/>
      <c r="FAZ38" s="10"/>
      <c r="FBA38" s="10"/>
      <c r="FBB38" s="10"/>
      <c r="FBC38" s="10"/>
      <c r="FBD38" s="10"/>
      <c r="FBE38" s="10"/>
      <c r="FBF38" s="10"/>
      <c r="FBG38" s="10"/>
      <c r="FBH38" s="10"/>
      <c r="FBI38" s="10"/>
      <c r="FBJ38" s="10"/>
      <c r="FBK38" s="10"/>
      <c r="FBL38" s="10"/>
      <c r="FBM38" s="10"/>
      <c r="FBN38" s="10"/>
      <c r="FBO38" s="10"/>
      <c r="FBP38" s="10"/>
      <c r="FBQ38" s="10"/>
      <c r="FBR38" s="10"/>
      <c r="FBS38" s="10"/>
      <c r="FBT38" s="10"/>
      <c r="FBU38" s="10"/>
      <c r="FBV38" s="10"/>
      <c r="FBW38" s="10"/>
      <c r="FBX38" s="10"/>
      <c r="FBY38" s="10"/>
      <c r="FBZ38" s="10"/>
      <c r="FCA38" s="10"/>
      <c r="FCB38" s="10"/>
      <c r="FCC38" s="10"/>
      <c r="FCD38" s="10"/>
      <c r="FCE38" s="10"/>
      <c r="FCF38" s="10"/>
      <c r="FCG38" s="10"/>
      <c r="FCH38" s="10"/>
      <c r="FCI38" s="10"/>
      <c r="FCJ38" s="10"/>
      <c r="FCK38" s="10"/>
      <c r="FCL38" s="10"/>
      <c r="FCM38" s="10"/>
      <c r="FCN38" s="10"/>
      <c r="FCO38" s="10"/>
      <c r="FCP38" s="10"/>
      <c r="FCQ38" s="10"/>
      <c r="FCR38" s="10"/>
      <c r="FCS38" s="10"/>
      <c r="FCT38" s="10"/>
      <c r="FCU38" s="10"/>
      <c r="FCV38" s="10"/>
      <c r="FCW38" s="10"/>
      <c r="FCX38" s="10"/>
      <c r="FCY38" s="10"/>
      <c r="FCZ38" s="10"/>
      <c r="FDA38" s="10"/>
      <c r="FDB38" s="10"/>
      <c r="FDC38" s="10"/>
      <c r="FDD38" s="10"/>
      <c r="FDE38" s="10"/>
      <c r="FDF38" s="10"/>
      <c r="FDG38" s="10"/>
      <c r="FDH38" s="10"/>
      <c r="FDI38" s="10"/>
      <c r="FDJ38" s="10"/>
      <c r="FDK38" s="10"/>
      <c r="FDL38" s="10"/>
      <c r="FDM38" s="10"/>
      <c r="FDN38" s="10"/>
      <c r="FDO38" s="10"/>
      <c r="FDP38" s="10"/>
      <c r="FDQ38" s="10"/>
      <c r="FDR38" s="10"/>
      <c r="FDS38" s="10"/>
      <c r="FDT38" s="10"/>
      <c r="FDU38" s="10"/>
      <c r="FDV38" s="10"/>
      <c r="FDW38" s="10"/>
      <c r="FDX38" s="10"/>
      <c r="FDY38" s="10"/>
      <c r="FDZ38" s="10"/>
      <c r="FEA38" s="10"/>
      <c r="FEB38" s="10"/>
      <c r="FEC38" s="10"/>
      <c r="FED38" s="10"/>
      <c r="FEE38" s="10"/>
      <c r="FEF38" s="10"/>
      <c r="FEG38" s="10"/>
      <c r="FEH38" s="10"/>
      <c r="FEI38" s="10"/>
      <c r="FEJ38" s="10"/>
      <c r="FEK38" s="10"/>
      <c r="FEL38" s="10"/>
      <c r="FEM38" s="10"/>
      <c r="FEN38" s="10"/>
      <c r="FEO38" s="10"/>
      <c r="FEP38" s="10"/>
      <c r="FEQ38" s="10"/>
      <c r="FER38" s="10"/>
      <c r="FES38" s="10"/>
      <c r="FET38" s="10"/>
      <c r="FEU38" s="10"/>
      <c r="FEV38" s="10"/>
      <c r="FEW38" s="10"/>
      <c r="FEX38" s="10"/>
      <c r="FEY38" s="10"/>
      <c r="FEZ38" s="10"/>
      <c r="FFA38" s="10"/>
      <c r="FFB38" s="10"/>
      <c r="FFC38" s="10"/>
      <c r="FFD38" s="10"/>
      <c r="FFE38" s="10"/>
      <c r="FFF38" s="10"/>
      <c r="FFG38" s="10"/>
      <c r="FFH38" s="10"/>
      <c r="FFI38" s="10"/>
      <c r="FFJ38" s="10"/>
      <c r="FFK38" s="10"/>
      <c r="FFL38" s="10"/>
      <c r="FFM38" s="10"/>
      <c r="FFN38" s="10"/>
      <c r="FFO38" s="10"/>
      <c r="FFP38" s="10"/>
      <c r="FFQ38" s="10"/>
      <c r="FFR38" s="10"/>
      <c r="FFS38" s="10"/>
      <c r="FFT38" s="10"/>
      <c r="FFU38" s="10"/>
      <c r="FFV38" s="10"/>
      <c r="FFW38" s="10"/>
      <c r="FFX38" s="10"/>
      <c r="FFY38" s="10"/>
      <c r="FFZ38" s="10"/>
      <c r="FGA38" s="10"/>
      <c r="FGB38" s="10"/>
      <c r="FGC38" s="10"/>
      <c r="FGD38" s="10"/>
      <c r="FGE38" s="10"/>
      <c r="FGF38" s="10"/>
      <c r="FGG38" s="10"/>
      <c r="FGH38" s="10"/>
      <c r="FGI38" s="10"/>
      <c r="FGJ38" s="10"/>
      <c r="FGK38" s="10"/>
      <c r="FGL38" s="10"/>
      <c r="FGM38" s="10"/>
      <c r="FGN38" s="10"/>
      <c r="FGO38" s="10"/>
      <c r="FGP38" s="10"/>
      <c r="FGQ38" s="10"/>
      <c r="FGR38" s="10"/>
      <c r="FGS38" s="10"/>
      <c r="FGT38" s="10"/>
      <c r="FGU38" s="10"/>
      <c r="FGV38" s="10"/>
      <c r="FGW38" s="10"/>
      <c r="FGX38" s="10"/>
      <c r="FGY38" s="10"/>
      <c r="FGZ38" s="10"/>
      <c r="FHA38" s="10"/>
      <c r="FHB38" s="10"/>
      <c r="FHC38" s="10"/>
      <c r="FHD38" s="10"/>
      <c r="FHE38" s="10"/>
      <c r="FHF38" s="10"/>
      <c r="FHG38" s="10"/>
      <c r="FHH38" s="10"/>
      <c r="FHI38" s="10"/>
      <c r="FHJ38" s="10"/>
      <c r="FHK38" s="10"/>
      <c r="FHL38" s="10"/>
      <c r="FHM38" s="10"/>
      <c r="FHN38" s="10"/>
      <c r="FHO38" s="10"/>
      <c r="FHP38" s="10"/>
      <c r="FHQ38" s="10"/>
      <c r="FHR38" s="10"/>
      <c r="FHS38" s="10"/>
      <c r="FHT38" s="10"/>
      <c r="FHU38" s="10"/>
      <c r="FHV38" s="10"/>
      <c r="FHW38" s="10"/>
      <c r="FHX38" s="10"/>
      <c r="FHY38" s="10"/>
      <c r="FHZ38" s="10"/>
      <c r="FIA38" s="10"/>
      <c r="FIB38" s="10"/>
      <c r="FIC38" s="10"/>
      <c r="FID38" s="10"/>
      <c r="FIE38" s="10"/>
      <c r="FIF38" s="10"/>
      <c r="FIG38" s="10"/>
      <c r="FIH38" s="10"/>
      <c r="FII38" s="10"/>
      <c r="FIJ38" s="10"/>
      <c r="FIK38" s="10"/>
      <c r="FIL38" s="10"/>
      <c r="FIM38" s="10"/>
      <c r="FIN38" s="10"/>
      <c r="FIO38" s="10"/>
      <c r="FIP38" s="10"/>
      <c r="FIQ38" s="10"/>
      <c r="FIR38" s="10"/>
      <c r="FIS38" s="10"/>
      <c r="FIT38" s="10"/>
      <c r="FIU38" s="10"/>
      <c r="FIV38" s="10"/>
      <c r="FIW38" s="10"/>
      <c r="FIX38" s="10"/>
      <c r="FIY38" s="10"/>
      <c r="FIZ38" s="10"/>
      <c r="FJA38" s="10"/>
      <c r="FJB38" s="10"/>
      <c r="FJC38" s="10"/>
      <c r="FJD38" s="10"/>
      <c r="FJE38" s="10"/>
      <c r="FJF38" s="10"/>
      <c r="FJG38" s="10"/>
      <c r="FJH38" s="10"/>
      <c r="FJI38" s="10"/>
      <c r="FJJ38" s="10"/>
      <c r="FJK38" s="10"/>
      <c r="FJL38" s="10"/>
      <c r="FJM38" s="10"/>
      <c r="FJN38" s="10"/>
      <c r="FJO38" s="10"/>
      <c r="FJP38" s="10"/>
      <c r="FJQ38" s="10"/>
      <c r="FJR38" s="10"/>
      <c r="FJS38" s="10"/>
      <c r="FJT38" s="10"/>
      <c r="FJU38" s="10"/>
      <c r="FJV38" s="10"/>
      <c r="FJW38" s="10"/>
      <c r="FJX38" s="10"/>
      <c r="FJY38" s="10"/>
      <c r="FJZ38" s="10"/>
      <c r="FKA38" s="10"/>
      <c r="FKB38" s="10"/>
      <c r="FKC38" s="10"/>
      <c r="FKD38" s="10"/>
      <c r="FKE38" s="10"/>
      <c r="FKF38" s="10"/>
      <c r="FKG38" s="10"/>
      <c r="FKH38" s="10"/>
      <c r="FKI38" s="10"/>
      <c r="FKJ38" s="10"/>
      <c r="FKK38" s="10"/>
      <c r="FKL38" s="10"/>
      <c r="FKM38" s="10"/>
      <c r="FKN38" s="10"/>
      <c r="FKO38" s="10"/>
      <c r="FKP38" s="10"/>
      <c r="FKQ38" s="10"/>
      <c r="FKR38" s="10"/>
      <c r="FKS38" s="10"/>
      <c r="FKT38" s="10"/>
      <c r="FKU38" s="10"/>
      <c r="FKV38" s="10"/>
      <c r="FKW38" s="10"/>
      <c r="FKX38" s="10"/>
      <c r="FKY38" s="10"/>
      <c r="FKZ38" s="10"/>
      <c r="FLA38" s="10"/>
      <c r="FLB38" s="10"/>
      <c r="FLC38" s="10"/>
      <c r="FLD38" s="10"/>
      <c r="FLE38" s="10"/>
      <c r="FLF38" s="10"/>
      <c r="FLG38" s="10"/>
      <c r="FLH38" s="10"/>
      <c r="FLI38" s="10"/>
      <c r="FLJ38" s="10"/>
      <c r="FLK38" s="10"/>
      <c r="FLL38" s="10"/>
      <c r="FLM38" s="10"/>
      <c r="FLN38" s="10"/>
      <c r="FLO38" s="10"/>
      <c r="FLP38" s="10"/>
      <c r="FLQ38" s="10"/>
      <c r="FLR38" s="10"/>
      <c r="FLS38" s="10"/>
      <c r="FLT38" s="10"/>
      <c r="FLU38" s="10"/>
      <c r="FLV38" s="10"/>
      <c r="FLW38" s="10"/>
      <c r="FLX38" s="10"/>
      <c r="FLY38" s="10"/>
      <c r="FLZ38" s="10"/>
      <c r="FMA38" s="10"/>
      <c r="FMB38" s="10"/>
      <c r="FMC38" s="10"/>
      <c r="FMD38" s="10"/>
      <c r="FME38" s="10"/>
      <c r="FMF38" s="10"/>
      <c r="FMG38" s="10"/>
      <c r="FMH38" s="10"/>
      <c r="FMI38" s="10"/>
      <c r="FMJ38" s="10"/>
      <c r="FMK38" s="10"/>
      <c r="FML38" s="10"/>
      <c r="FMM38" s="10"/>
      <c r="FMN38" s="10"/>
      <c r="FMO38" s="10"/>
      <c r="FMP38" s="10"/>
      <c r="FMQ38" s="10"/>
      <c r="FMR38" s="10"/>
      <c r="FMS38" s="10"/>
      <c r="FMT38" s="10"/>
      <c r="FMU38" s="10"/>
      <c r="FMV38" s="10"/>
      <c r="FMW38" s="10"/>
      <c r="FMX38" s="10"/>
      <c r="FMY38" s="10"/>
      <c r="FMZ38" s="10"/>
      <c r="FNA38" s="10"/>
      <c r="FNB38" s="10"/>
      <c r="FNC38" s="10"/>
      <c r="FND38" s="10"/>
      <c r="FNE38" s="10"/>
      <c r="FNF38" s="10"/>
      <c r="FNG38" s="10"/>
      <c r="FNH38" s="10"/>
      <c r="FNI38" s="10"/>
      <c r="FNJ38" s="10"/>
      <c r="FNK38" s="10"/>
      <c r="FNL38" s="10"/>
      <c r="FNM38" s="10"/>
      <c r="FNN38" s="10"/>
      <c r="FNO38" s="10"/>
      <c r="FNP38" s="10"/>
      <c r="FNQ38" s="10"/>
      <c r="FNR38" s="10"/>
      <c r="FNS38" s="10"/>
      <c r="FNT38" s="10"/>
      <c r="FNU38" s="10"/>
      <c r="FNV38" s="10"/>
      <c r="FNW38" s="10"/>
      <c r="FNX38" s="10"/>
      <c r="FNY38" s="10"/>
      <c r="FNZ38" s="10"/>
      <c r="FOA38" s="10"/>
      <c r="FOB38" s="10"/>
      <c r="FOC38" s="10"/>
      <c r="FOD38" s="10"/>
      <c r="FOE38" s="10"/>
      <c r="FOF38" s="10"/>
      <c r="FOG38" s="10"/>
      <c r="FOH38" s="10"/>
      <c r="FOI38" s="10"/>
      <c r="FOJ38" s="10"/>
      <c r="FOK38" s="10"/>
      <c r="FOL38" s="10"/>
      <c r="FOM38" s="10"/>
      <c r="FON38" s="10"/>
      <c r="FOO38" s="10"/>
      <c r="FOP38" s="10"/>
      <c r="FOQ38" s="10"/>
      <c r="FOR38" s="10"/>
      <c r="FOS38" s="10"/>
      <c r="FOT38" s="10"/>
      <c r="FOU38" s="10"/>
      <c r="FOV38" s="10"/>
      <c r="FOW38" s="10"/>
      <c r="FOX38" s="10"/>
      <c r="FOY38" s="10"/>
      <c r="FOZ38" s="10"/>
      <c r="FPA38" s="10"/>
      <c r="FPB38" s="10"/>
      <c r="FPC38" s="10"/>
      <c r="FPD38" s="10"/>
      <c r="FPE38" s="10"/>
      <c r="FPF38" s="10"/>
      <c r="FPG38" s="10"/>
      <c r="FPH38" s="10"/>
      <c r="FPI38" s="10"/>
      <c r="FPJ38" s="10"/>
      <c r="FPK38" s="10"/>
      <c r="FPL38" s="10"/>
      <c r="FPM38" s="10"/>
      <c r="FPN38" s="10"/>
      <c r="FPO38" s="10"/>
      <c r="FPP38" s="10"/>
      <c r="FPQ38" s="10"/>
      <c r="FPR38" s="10"/>
      <c r="FPS38" s="10"/>
      <c r="FPT38" s="10"/>
      <c r="FPU38" s="10"/>
      <c r="FPV38" s="10"/>
      <c r="FPW38" s="10"/>
      <c r="FPX38" s="10"/>
      <c r="FPY38" s="10"/>
      <c r="FPZ38" s="10"/>
      <c r="FQA38" s="10"/>
      <c r="FQB38" s="10"/>
      <c r="FQC38" s="10"/>
      <c r="FQD38" s="10"/>
      <c r="FQE38" s="10"/>
      <c r="FQF38" s="10"/>
      <c r="FQG38" s="10"/>
      <c r="FQH38" s="10"/>
      <c r="FQI38" s="10"/>
      <c r="FQJ38" s="10"/>
      <c r="FQK38" s="10"/>
      <c r="FQL38" s="10"/>
      <c r="FQM38" s="10"/>
      <c r="FQN38" s="10"/>
      <c r="FQO38" s="10"/>
      <c r="FQP38" s="10"/>
      <c r="FQQ38" s="10"/>
      <c r="FQR38" s="10"/>
      <c r="FQS38" s="10"/>
      <c r="FQT38" s="10"/>
      <c r="FQU38" s="10"/>
      <c r="FQV38" s="10"/>
      <c r="FQW38" s="10"/>
      <c r="FQX38" s="10"/>
      <c r="FQY38" s="10"/>
      <c r="FQZ38" s="10"/>
      <c r="FRA38" s="10"/>
      <c r="FRB38" s="10"/>
      <c r="FRC38" s="10"/>
      <c r="FRD38" s="10"/>
      <c r="FRE38" s="10"/>
      <c r="FRF38" s="10"/>
      <c r="FRG38" s="10"/>
      <c r="FRH38" s="10"/>
      <c r="FRI38" s="10"/>
      <c r="FRJ38" s="10"/>
      <c r="FRK38" s="10"/>
      <c r="FRL38" s="10"/>
      <c r="FRM38" s="10"/>
      <c r="FRN38" s="10"/>
      <c r="FRO38" s="10"/>
      <c r="FRP38" s="10"/>
      <c r="FRQ38" s="10"/>
      <c r="FRR38" s="10"/>
      <c r="FRS38" s="10"/>
      <c r="FRT38" s="10"/>
      <c r="FRU38" s="10"/>
      <c r="FRV38" s="10"/>
      <c r="FRW38" s="10"/>
      <c r="FRX38" s="10"/>
      <c r="FRY38" s="10"/>
      <c r="FRZ38" s="10"/>
      <c r="FSA38" s="10"/>
      <c r="FSB38" s="10"/>
      <c r="FSC38" s="10"/>
      <c r="FSD38" s="10"/>
      <c r="FSE38" s="10"/>
      <c r="FSF38" s="10"/>
      <c r="FSG38" s="10"/>
      <c r="FSH38" s="10"/>
      <c r="FSI38" s="10"/>
      <c r="FSJ38" s="10"/>
      <c r="FSK38" s="10"/>
      <c r="FSL38" s="10"/>
      <c r="FSM38" s="10"/>
      <c r="FSN38" s="10"/>
      <c r="FSO38" s="10"/>
      <c r="FSP38" s="10"/>
      <c r="FSQ38" s="10"/>
      <c r="FSR38" s="10"/>
      <c r="FSS38" s="10"/>
      <c r="FST38" s="10"/>
      <c r="FSU38" s="10"/>
      <c r="FSV38" s="10"/>
      <c r="FSW38" s="10"/>
      <c r="FSX38" s="10"/>
      <c r="FSY38" s="10"/>
      <c r="FSZ38" s="10"/>
      <c r="FTA38" s="10"/>
      <c r="FTB38" s="10"/>
      <c r="FTC38" s="10"/>
      <c r="FTD38" s="10"/>
      <c r="FTE38" s="10"/>
      <c r="FTF38" s="10"/>
      <c r="FTG38" s="10"/>
      <c r="FTH38" s="10"/>
      <c r="FTI38" s="10"/>
      <c r="FTJ38" s="10"/>
      <c r="FTK38" s="10"/>
      <c r="FTL38" s="10"/>
      <c r="FTM38" s="10"/>
      <c r="FTN38" s="10"/>
      <c r="FTO38" s="10"/>
      <c r="FTP38" s="10"/>
      <c r="FTQ38" s="10"/>
      <c r="FTR38" s="10"/>
      <c r="FTS38" s="10"/>
      <c r="FTT38" s="10"/>
      <c r="FTU38" s="10"/>
      <c r="FTV38" s="10"/>
      <c r="FTW38" s="10"/>
      <c r="FTX38" s="10"/>
      <c r="FTY38" s="10"/>
      <c r="FTZ38" s="10"/>
      <c r="FUA38" s="10"/>
      <c r="FUB38" s="10"/>
      <c r="FUC38" s="10"/>
      <c r="FUD38" s="10"/>
      <c r="FUE38" s="10"/>
      <c r="FUF38" s="10"/>
      <c r="FUG38" s="10"/>
      <c r="FUH38" s="10"/>
      <c r="FUI38" s="10"/>
      <c r="FUJ38" s="10"/>
      <c r="FUK38" s="10"/>
      <c r="FUL38" s="10"/>
      <c r="FUM38" s="10"/>
      <c r="FUN38" s="10"/>
      <c r="FUO38" s="10"/>
      <c r="FUP38" s="10"/>
      <c r="FUQ38" s="10"/>
      <c r="FUR38" s="10"/>
      <c r="FUS38" s="10"/>
      <c r="FUT38" s="10"/>
      <c r="FUU38" s="10"/>
      <c r="FUV38" s="10"/>
      <c r="FUW38" s="10"/>
      <c r="FUX38" s="10"/>
      <c r="FUY38" s="10"/>
      <c r="FUZ38" s="10"/>
      <c r="FVA38" s="10"/>
      <c r="FVB38" s="10"/>
      <c r="FVC38" s="10"/>
      <c r="FVD38" s="10"/>
      <c r="FVE38" s="10"/>
      <c r="FVF38" s="10"/>
      <c r="FVG38" s="10"/>
      <c r="FVH38" s="10"/>
      <c r="FVI38" s="10"/>
      <c r="FVJ38" s="10"/>
      <c r="FVK38" s="10"/>
      <c r="FVL38" s="10"/>
      <c r="FVM38" s="10"/>
      <c r="FVN38" s="10"/>
      <c r="FVO38" s="10"/>
      <c r="FVP38" s="10"/>
      <c r="FVQ38" s="10"/>
      <c r="FVR38" s="10"/>
      <c r="FVS38" s="10"/>
      <c r="FVT38" s="10"/>
      <c r="FVU38" s="10"/>
      <c r="FVV38" s="10"/>
      <c r="FVW38" s="10"/>
      <c r="FVX38" s="10"/>
      <c r="FVY38" s="10"/>
      <c r="FVZ38" s="10"/>
      <c r="FWA38" s="10"/>
      <c r="FWB38" s="10"/>
      <c r="FWC38" s="10"/>
      <c r="FWD38" s="10"/>
      <c r="FWE38" s="10"/>
      <c r="FWF38" s="10"/>
      <c r="FWG38" s="10"/>
      <c r="FWH38" s="10"/>
      <c r="FWI38" s="10"/>
      <c r="FWJ38" s="10"/>
      <c r="FWK38" s="10"/>
      <c r="FWL38" s="10"/>
      <c r="FWM38" s="10"/>
      <c r="FWN38" s="10"/>
      <c r="FWO38" s="10"/>
      <c r="FWP38" s="10"/>
      <c r="FWQ38" s="10"/>
      <c r="FWR38" s="10"/>
      <c r="FWS38" s="10"/>
      <c r="FWT38" s="10"/>
      <c r="FWU38" s="10"/>
      <c r="FWV38" s="10"/>
      <c r="FWW38" s="10"/>
      <c r="FWX38" s="10"/>
      <c r="FWY38" s="10"/>
      <c r="FWZ38" s="10"/>
      <c r="FXA38" s="10"/>
      <c r="FXB38" s="10"/>
      <c r="FXC38" s="10"/>
      <c r="FXD38" s="10"/>
      <c r="FXE38" s="10"/>
      <c r="FXF38" s="10"/>
      <c r="FXG38" s="10"/>
      <c r="FXH38" s="10"/>
      <c r="FXI38" s="10"/>
      <c r="FXJ38" s="10"/>
      <c r="FXK38" s="10"/>
      <c r="FXL38" s="10"/>
      <c r="FXM38" s="10"/>
      <c r="FXN38" s="10"/>
      <c r="FXO38" s="10"/>
      <c r="FXP38" s="10"/>
      <c r="FXQ38" s="10"/>
      <c r="FXR38" s="10"/>
      <c r="FXS38" s="10"/>
      <c r="FXT38" s="10"/>
      <c r="FXU38" s="10"/>
      <c r="FXV38" s="10"/>
      <c r="FXW38" s="10"/>
      <c r="FXX38" s="10"/>
      <c r="FXY38" s="10"/>
      <c r="FXZ38" s="10"/>
      <c r="FYA38" s="10"/>
      <c r="FYB38" s="10"/>
      <c r="FYC38" s="10"/>
      <c r="FYD38" s="10"/>
      <c r="FYE38" s="10"/>
      <c r="FYF38" s="10"/>
      <c r="FYG38" s="10"/>
      <c r="FYH38" s="10"/>
      <c r="FYI38" s="10"/>
      <c r="FYJ38" s="10"/>
      <c r="FYK38" s="10"/>
      <c r="FYL38" s="10"/>
      <c r="FYM38" s="10"/>
      <c r="FYN38" s="10"/>
      <c r="FYO38" s="10"/>
      <c r="FYP38" s="10"/>
      <c r="FYQ38" s="10"/>
      <c r="FYR38" s="10"/>
      <c r="FYS38" s="10"/>
      <c r="FYT38" s="10"/>
      <c r="FYU38" s="10"/>
      <c r="FYV38" s="10"/>
      <c r="FYW38" s="10"/>
      <c r="FYX38" s="10"/>
      <c r="FYY38" s="10"/>
      <c r="FYZ38" s="10"/>
      <c r="FZA38" s="10"/>
      <c r="FZB38" s="10"/>
      <c r="FZC38" s="10"/>
      <c r="FZD38" s="10"/>
      <c r="FZE38" s="10"/>
      <c r="FZF38" s="10"/>
      <c r="FZG38" s="10"/>
      <c r="FZH38" s="10"/>
      <c r="FZI38" s="10"/>
      <c r="FZJ38" s="10"/>
      <c r="FZK38" s="10"/>
      <c r="FZL38" s="10"/>
      <c r="FZM38" s="10"/>
      <c r="FZN38" s="10"/>
      <c r="FZO38" s="10"/>
      <c r="FZP38" s="10"/>
      <c r="FZQ38" s="10"/>
      <c r="FZR38" s="10"/>
      <c r="FZS38" s="10"/>
      <c r="FZT38" s="10"/>
      <c r="FZU38" s="10"/>
      <c r="FZV38" s="10"/>
      <c r="FZW38" s="10"/>
      <c r="FZX38" s="10"/>
      <c r="FZY38" s="10"/>
      <c r="FZZ38" s="10"/>
      <c r="GAA38" s="10"/>
      <c r="GAB38" s="10"/>
      <c r="GAC38" s="10"/>
      <c r="GAD38" s="10"/>
      <c r="GAE38" s="10"/>
      <c r="GAF38" s="10"/>
      <c r="GAG38" s="10"/>
      <c r="GAH38" s="10"/>
      <c r="GAI38" s="10"/>
      <c r="GAJ38" s="10"/>
      <c r="GAK38" s="10"/>
      <c r="GAL38" s="10"/>
      <c r="GAM38" s="10"/>
      <c r="GAN38" s="10"/>
      <c r="GAO38" s="10"/>
      <c r="GAP38" s="10"/>
      <c r="GAQ38" s="10"/>
      <c r="GAR38" s="10"/>
      <c r="GAS38" s="10"/>
      <c r="GAT38" s="10"/>
      <c r="GAU38" s="10"/>
      <c r="GAV38" s="10"/>
      <c r="GAW38" s="10"/>
      <c r="GAX38" s="10"/>
      <c r="GAY38" s="10"/>
      <c r="GAZ38" s="10"/>
      <c r="GBA38" s="10"/>
      <c r="GBB38" s="10"/>
      <c r="GBC38" s="10"/>
      <c r="GBD38" s="10"/>
      <c r="GBE38" s="10"/>
      <c r="GBF38" s="10"/>
      <c r="GBG38" s="10"/>
      <c r="GBH38" s="10"/>
      <c r="GBI38" s="10"/>
      <c r="GBJ38" s="10"/>
      <c r="GBK38" s="10"/>
      <c r="GBL38" s="10"/>
      <c r="GBM38" s="10"/>
      <c r="GBN38" s="10"/>
      <c r="GBO38" s="10"/>
      <c r="GBP38" s="10"/>
      <c r="GBQ38" s="10"/>
      <c r="GBR38" s="10"/>
      <c r="GBS38" s="10"/>
      <c r="GBT38" s="10"/>
      <c r="GBU38" s="10"/>
      <c r="GBV38" s="10"/>
      <c r="GBW38" s="10"/>
      <c r="GBX38" s="10"/>
      <c r="GBY38" s="10"/>
      <c r="GBZ38" s="10"/>
      <c r="GCA38" s="10"/>
      <c r="GCB38" s="10"/>
      <c r="GCC38" s="10"/>
      <c r="GCD38" s="10"/>
      <c r="GCE38" s="10"/>
      <c r="GCF38" s="10"/>
      <c r="GCG38" s="10"/>
      <c r="GCH38" s="10"/>
      <c r="GCI38" s="10"/>
      <c r="GCJ38" s="10"/>
      <c r="GCK38" s="10"/>
      <c r="GCL38" s="10"/>
      <c r="GCM38" s="10"/>
      <c r="GCN38" s="10"/>
      <c r="GCO38" s="10"/>
      <c r="GCP38" s="10"/>
      <c r="GCQ38" s="10"/>
      <c r="GCR38" s="10"/>
      <c r="GCS38" s="10"/>
      <c r="GCT38" s="10"/>
      <c r="GCU38" s="10"/>
      <c r="GCV38" s="10"/>
      <c r="GCW38" s="10"/>
      <c r="GCX38" s="10"/>
      <c r="GCY38" s="10"/>
      <c r="GCZ38" s="10"/>
      <c r="GDA38" s="10"/>
      <c r="GDB38" s="10"/>
      <c r="GDC38" s="10"/>
      <c r="GDD38" s="10"/>
      <c r="GDE38" s="10"/>
      <c r="GDF38" s="10"/>
      <c r="GDG38" s="10"/>
      <c r="GDH38" s="10"/>
      <c r="GDI38" s="10"/>
      <c r="GDJ38" s="10"/>
      <c r="GDK38" s="10"/>
      <c r="GDL38" s="10"/>
      <c r="GDM38" s="10"/>
      <c r="GDN38" s="10"/>
      <c r="GDO38" s="10"/>
      <c r="GDP38" s="10"/>
      <c r="GDQ38" s="10"/>
      <c r="GDR38" s="10"/>
      <c r="GDS38" s="10"/>
      <c r="GDT38" s="10"/>
      <c r="GDU38" s="10"/>
      <c r="GDV38" s="10"/>
      <c r="GDW38" s="10"/>
      <c r="GDX38" s="10"/>
      <c r="GDY38" s="10"/>
      <c r="GDZ38" s="10"/>
      <c r="GEA38" s="10"/>
      <c r="GEB38" s="10"/>
      <c r="GEC38" s="10"/>
      <c r="GED38" s="10"/>
      <c r="GEE38" s="10"/>
      <c r="GEF38" s="10"/>
      <c r="GEG38" s="10"/>
      <c r="GEH38" s="10"/>
      <c r="GEI38" s="10"/>
      <c r="GEJ38" s="10"/>
      <c r="GEK38" s="10"/>
      <c r="GEL38" s="10"/>
      <c r="GEM38" s="10"/>
      <c r="GEN38" s="10"/>
      <c r="GEO38" s="10"/>
      <c r="GEP38" s="10"/>
      <c r="GEQ38" s="10"/>
      <c r="GER38" s="10"/>
      <c r="GES38" s="10"/>
      <c r="GET38" s="10"/>
      <c r="GEU38" s="10"/>
      <c r="GEV38" s="10"/>
      <c r="GEW38" s="10"/>
      <c r="GEX38" s="10"/>
      <c r="GEY38" s="10"/>
      <c r="GEZ38" s="10"/>
      <c r="GFA38" s="10"/>
      <c r="GFB38" s="10"/>
      <c r="GFC38" s="10"/>
      <c r="GFD38" s="10"/>
      <c r="GFE38" s="10"/>
      <c r="GFF38" s="10"/>
      <c r="GFG38" s="10"/>
      <c r="GFH38" s="10"/>
      <c r="GFI38" s="10"/>
      <c r="GFJ38" s="10"/>
      <c r="GFK38" s="10"/>
      <c r="GFL38" s="10"/>
      <c r="GFM38" s="10"/>
      <c r="GFN38" s="10"/>
      <c r="GFO38" s="10"/>
      <c r="GFP38" s="10"/>
      <c r="GFQ38" s="10"/>
      <c r="GFR38" s="10"/>
      <c r="GFS38" s="10"/>
      <c r="GFT38" s="10"/>
      <c r="GFU38" s="10"/>
      <c r="GFV38" s="10"/>
      <c r="GFW38" s="10"/>
      <c r="GFX38" s="10"/>
      <c r="GFY38" s="10"/>
      <c r="GFZ38" s="10"/>
      <c r="GGA38" s="10"/>
      <c r="GGB38" s="10"/>
      <c r="GGC38" s="10"/>
      <c r="GGD38" s="10"/>
      <c r="GGE38" s="10"/>
      <c r="GGF38" s="10"/>
      <c r="GGG38" s="10"/>
      <c r="GGH38" s="10"/>
      <c r="GGI38" s="10"/>
      <c r="GGJ38" s="10"/>
      <c r="GGK38" s="10"/>
      <c r="GGL38" s="10"/>
      <c r="GGM38" s="10"/>
      <c r="GGN38" s="10"/>
      <c r="GGO38" s="10"/>
      <c r="GGP38" s="10"/>
      <c r="GGQ38" s="10"/>
      <c r="GGR38" s="10"/>
      <c r="GGS38" s="10"/>
      <c r="GGT38" s="10"/>
      <c r="GGU38" s="10"/>
      <c r="GGV38" s="10"/>
      <c r="GGW38" s="10"/>
      <c r="GGX38" s="10"/>
      <c r="GGY38" s="10"/>
      <c r="GGZ38" s="10"/>
      <c r="GHA38" s="10"/>
      <c r="GHB38" s="10"/>
      <c r="GHC38" s="10"/>
      <c r="GHD38" s="10"/>
      <c r="GHE38" s="10"/>
      <c r="GHF38" s="10"/>
      <c r="GHG38" s="10"/>
      <c r="GHH38" s="10"/>
      <c r="GHI38" s="10"/>
      <c r="GHJ38" s="10"/>
      <c r="GHK38" s="10"/>
      <c r="GHL38" s="10"/>
      <c r="GHM38" s="10"/>
      <c r="GHN38" s="10"/>
      <c r="GHO38" s="10"/>
      <c r="GHP38" s="10"/>
      <c r="GHQ38" s="10"/>
      <c r="GHR38" s="10"/>
      <c r="GHS38" s="10"/>
      <c r="GHT38" s="10"/>
      <c r="GHU38" s="10"/>
      <c r="GHV38" s="10"/>
      <c r="GHW38" s="10"/>
      <c r="GHX38" s="10"/>
      <c r="GHY38" s="10"/>
      <c r="GHZ38" s="10"/>
      <c r="GIA38" s="10"/>
      <c r="GIB38" s="10"/>
      <c r="GIC38" s="10"/>
      <c r="GID38" s="10"/>
      <c r="GIE38" s="10"/>
      <c r="GIF38" s="10"/>
      <c r="GIG38" s="10"/>
      <c r="GIH38" s="10"/>
      <c r="GII38" s="10"/>
      <c r="GIJ38" s="10"/>
      <c r="GIK38" s="10"/>
      <c r="GIL38" s="10"/>
      <c r="GIM38" s="10"/>
      <c r="GIN38" s="10"/>
      <c r="GIO38" s="10"/>
      <c r="GIP38" s="10"/>
      <c r="GIQ38" s="10"/>
      <c r="GIR38" s="10"/>
      <c r="GIS38" s="10"/>
      <c r="GIT38" s="10"/>
      <c r="GIU38" s="10"/>
      <c r="GIV38" s="10"/>
      <c r="GIW38" s="10"/>
      <c r="GIX38" s="10"/>
      <c r="GIY38" s="10"/>
      <c r="GIZ38" s="10"/>
      <c r="GJA38" s="10"/>
      <c r="GJB38" s="10"/>
      <c r="GJC38" s="10"/>
      <c r="GJD38" s="10"/>
      <c r="GJE38" s="10"/>
      <c r="GJF38" s="10"/>
      <c r="GJG38" s="10"/>
      <c r="GJH38" s="10"/>
      <c r="GJI38" s="10"/>
      <c r="GJJ38" s="10"/>
      <c r="GJK38" s="10"/>
      <c r="GJL38" s="10"/>
      <c r="GJM38" s="10"/>
      <c r="GJN38" s="10"/>
      <c r="GJO38" s="10"/>
      <c r="GJP38" s="10"/>
      <c r="GJQ38" s="10"/>
      <c r="GJR38" s="10"/>
      <c r="GJS38" s="10"/>
      <c r="GJT38" s="10"/>
      <c r="GJU38" s="10"/>
      <c r="GJV38" s="10"/>
      <c r="GJW38" s="10"/>
      <c r="GJX38" s="10"/>
      <c r="GJY38" s="10"/>
      <c r="GJZ38" s="10"/>
      <c r="GKA38" s="10"/>
      <c r="GKB38" s="10"/>
      <c r="GKC38" s="10"/>
      <c r="GKD38" s="10"/>
      <c r="GKE38" s="10"/>
      <c r="GKF38" s="10"/>
      <c r="GKG38" s="10"/>
      <c r="GKH38" s="10"/>
      <c r="GKI38" s="10"/>
      <c r="GKJ38" s="10"/>
      <c r="GKK38" s="10"/>
      <c r="GKL38" s="10"/>
      <c r="GKM38" s="10"/>
      <c r="GKN38" s="10"/>
      <c r="GKO38" s="10"/>
      <c r="GKP38" s="10"/>
      <c r="GKQ38" s="10"/>
      <c r="GKR38" s="10"/>
      <c r="GKS38" s="10"/>
      <c r="GKT38" s="10"/>
      <c r="GKU38" s="10"/>
      <c r="GKV38" s="10"/>
      <c r="GKW38" s="10"/>
      <c r="GKX38" s="10"/>
      <c r="GKY38" s="10"/>
      <c r="GKZ38" s="10"/>
      <c r="GLA38" s="10"/>
      <c r="GLB38" s="10"/>
      <c r="GLC38" s="10"/>
      <c r="GLD38" s="10"/>
      <c r="GLE38" s="10"/>
      <c r="GLF38" s="10"/>
      <c r="GLG38" s="10"/>
      <c r="GLH38" s="10"/>
      <c r="GLI38" s="10"/>
      <c r="GLJ38" s="10"/>
      <c r="GLK38" s="10"/>
      <c r="GLL38" s="10"/>
      <c r="GLM38" s="10"/>
      <c r="GLN38" s="10"/>
      <c r="GLO38" s="10"/>
      <c r="GLP38" s="10"/>
      <c r="GLQ38" s="10"/>
      <c r="GLR38" s="10"/>
      <c r="GLS38" s="10"/>
      <c r="GLT38" s="10"/>
      <c r="GLU38" s="10"/>
      <c r="GLV38" s="10"/>
      <c r="GLW38" s="10"/>
      <c r="GLX38" s="10"/>
      <c r="GLY38" s="10"/>
      <c r="GLZ38" s="10"/>
      <c r="GMA38" s="10"/>
      <c r="GMB38" s="10"/>
      <c r="GMC38" s="10"/>
      <c r="GMD38" s="10"/>
      <c r="GME38" s="10"/>
      <c r="GMF38" s="10"/>
      <c r="GMG38" s="10"/>
      <c r="GMH38" s="10"/>
      <c r="GMI38" s="10"/>
      <c r="GMJ38" s="10"/>
      <c r="GMK38" s="10"/>
      <c r="GML38" s="10"/>
      <c r="GMM38" s="10"/>
      <c r="GMN38" s="10"/>
      <c r="GMO38" s="10"/>
      <c r="GMP38" s="10"/>
      <c r="GMQ38" s="10"/>
      <c r="GMR38" s="10"/>
      <c r="GMS38" s="10"/>
      <c r="GMT38" s="10"/>
      <c r="GMU38" s="10"/>
      <c r="GMV38" s="10"/>
      <c r="GMW38" s="10"/>
      <c r="GMX38" s="10"/>
      <c r="GMY38" s="10"/>
      <c r="GMZ38" s="10"/>
      <c r="GNA38" s="10"/>
      <c r="GNB38" s="10"/>
      <c r="GNC38" s="10"/>
      <c r="GND38" s="10"/>
      <c r="GNE38" s="10"/>
      <c r="GNF38" s="10"/>
      <c r="GNG38" s="10"/>
      <c r="GNH38" s="10"/>
      <c r="GNI38" s="10"/>
      <c r="GNJ38" s="10"/>
      <c r="GNK38" s="10"/>
      <c r="GNL38" s="10"/>
      <c r="GNM38" s="10"/>
      <c r="GNN38" s="10"/>
      <c r="GNO38" s="10"/>
      <c r="GNP38" s="10"/>
      <c r="GNQ38" s="10"/>
      <c r="GNR38" s="10"/>
      <c r="GNS38" s="10"/>
      <c r="GNT38" s="10"/>
      <c r="GNU38" s="10"/>
      <c r="GNV38" s="10"/>
      <c r="GNW38" s="10"/>
      <c r="GNX38" s="10"/>
      <c r="GNY38" s="10"/>
      <c r="GNZ38" s="10"/>
      <c r="GOA38" s="10"/>
      <c r="GOB38" s="10"/>
      <c r="GOC38" s="10"/>
      <c r="GOD38" s="10"/>
      <c r="GOE38" s="10"/>
      <c r="GOF38" s="10"/>
      <c r="GOG38" s="10"/>
      <c r="GOH38" s="10"/>
      <c r="GOI38" s="10"/>
      <c r="GOJ38" s="10"/>
      <c r="GOK38" s="10"/>
      <c r="GOL38" s="10"/>
      <c r="GOM38" s="10"/>
      <c r="GON38" s="10"/>
      <c r="GOO38" s="10"/>
      <c r="GOP38" s="10"/>
      <c r="GOQ38" s="10"/>
      <c r="GOR38" s="10"/>
      <c r="GOS38" s="10"/>
      <c r="GOT38" s="10"/>
      <c r="GOU38" s="10"/>
      <c r="GOV38" s="10"/>
      <c r="GOW38" s="10"/>
      <c r="GOX38" s="10"/>
      <c r="GOY38" s="10"/>
      <c r="GOZ38" s="10"/>
      <c r="GPA38" s="10"/>
      <c r="GPB38" s="10"/>
      <c r="GPC38" s="10"/>
      <c r="GPD38" s="10"/>
      <c r="GPE38" s="10"/>
      <c r="GPF38" s="10"/>
      <c r="GPG38" s="10"/>
      <c r="GPH38" s="10"/>
      <c r="GPI38" s="10"/>
      <c r="GPJ38" s="10"/>
      <c r="GPK38" s="10"/>
      <c r="GPL38" s="10"/>
      <c r="GPM38" s="10"/>
      <c r="GPN38" s="10"/>
      <c r="GPO38" s="10"/>
      <c r="GPP38" s="10"/>
      <c r="GPQ38" s="10"/>
      <c r="GPR38" s="10"/>
      <c r="GPS38" s="10"/>
      <c r="GPT38" s="10"/>
      <c r="GPU38" s="10"/>
      <c r="GPV38" s="10"/>
      <c r="GPW38" s="10"/>
      <c r="GPX38" s="10"/>
      <c r="GPY38" s="10"/>
      <c r="GPZ38" s="10"/>
      <c r="GQA38" s="10"/>
      <c r="GQB38" s="10"/>
      <c r="GQC38" s="10"/>
      <c r="GQD38" s="10"/>
      <c r="GQE38" s="10"/>
      <c r="GQF38" s="10"/>
      <c r="GQG38" s="10"/>
      <c r="GQH38" s="10"/>
      <c r="GQI38" s="10"/>
      <c r="GQJ38" s="10"/>
      <c r="GQK38" s="10"/>
      <c r="GQL38" s="10"/>
      <c r="GQM38" s="10"/>
      <c r="GQN38" s="10"/>
      <c r="GQO38" s="10"/>
      <c r="GQP38" s="10"/>
      <c r="GQQ38" s="10"/>
      <c r="GQR38" s="10"/>
      <c r="GQS38" s="10"/>
      <c r="GQT38" s="10"/>
      <c r="GQU38" s="10"/>
      <c r="GQV38" s="10"/>
      <c r="GQW38" s="10"/>
      <c r="GQX38" s="10"/>
      <c r="GQY38" s="10"/>
      <c r="GQZ38" s="10"/>
      <c r="GRA38" s="10"/>
      <c r="GRB38" s="10"/>
      <c r="GRC38" s="10"/>
      <c r="GRD38" s="10"/>
      <c r="GRE38" s="10"/>
      <c r="GRF38" s="10"/>
      <c r="GRG38" s="10"/>
      <c r="GRH38" s="10"/>
      <c r="GRI38" s="10"/>
      <c r="GRJ38" s="10"/>
      <c r="GRK38" s="10"/>
      <c r="GRL38" s="10"/>
      <c r="GRM38" s="10"/>
      <c r="GRN38" s="10"/>
      <c r="GRO38" s="10"/>
      <c r="GRP38" s="10"/>
      <c r="GRQ38" s="10"/>
      <c r="GRR38" s="10"/>
      <c r="GRS38" s="10"/>
      <c r="GRT38" s="10"/>
      <c r="GRU38" s="10"/>
      <c r="GRV38" s="10"/>
      <c r="GRW38" s="10"/>
      <c r="GRX38" s="10"/>
      <c r="GRY38" s="10"/>
      <c r="GRZ38" s="10"/>
      <c r="GSA38" s="10"/>
      <c r="GSB38" s="10"/>
      <c r="GSC38" s="10"/>
      <c r="GSD38" s="10"/>
      <c r="GSE38" s="10"/>
      <c r="GSF38" s="10"/>
      <c r="GSG38" s="10"/>
      <c r="GSH38" s="10"/>
      <c r="GSI38" s="10"/>
      <c r="GSJ38" s="10"/>
      <c r="GSK38" s="10"/>
      <c r="GSL38" s="10"/>
      <c r="GSM38" s="10"/>
      <c r="GSN38" s="10"/>
      <c r="GSO38" s="10"/>
      <c r="GSP38" s="10"/>
      <c r="GSQ38" s="10"/>
      <c r="GSR38" s="10"/>
      <c r="GSS38" s="10"/>
      <c r="GST38" s="10"/>
      <c r="GSU38" s="10"/>
      <c r="GSV38" s="10"/>
      <c r="GSW38" s="10"/>
      <c r="GSX38" s="10"/>
      <c r="GSY38" s="10"/>
      <c r="GSZ38" s="10"/>
      <c r="GTA38" s="10"/>
      <c r="GTB38" s="10"/>
      <c r="GTC38" s="10"/>
      <c r="GTD38" s="10"/>
      <c r="GTE38" s="10"/>
      <c r="GTF38" s="10"/>
      <c r="GTG38" s="10"/>
      <c r="GTH38" s="10"/>
      <c r="GTI38" s="10"/>
      <c r="GTJ38" s="10"/>
      <c r="GTK38" s="10"/>
      <c r="GTL38" s="10"/>
      <c r="GTM38" s="10"/>
      <c r="GTN38" s="10"/>
      <c r="GTO38" s="10"/>
      <c r="GTP38" s="10"/>
      <c r="GTQ38" s="10"/>
      <c r="GTR38" s="10"/>
      <c r="GTS38" s="10"/>
      <c r="GTT38" s="10"/>
      <c r="GTU38" s="10"/>
      <c r="GTV38" s="10"/>
      <c r="GTW38" s="10"/>
      <c r="GTX38" s="10"/>
      <c r="GTY38" s="10"/>
      <c r="GTZ38" s="10"/>
      <c r="GUA38" s="10"/>
      <c r="GUB38" s="10"/>
      <c r="GUC38" s="10"/>
      <c r="GUD38" s="10"/>
      <c r="GUE38" s="10"/>
      <c r="GUF38" s="10"/>
      <c r="GUG38" s="10"/>
      <c r="GUH38" s="10"/>
      <c r="GUI38" s="10"/>
      <c r="GUJ38" s="10"/>
      <c r="GUK38" s="10"/>
      <c r="GUL38" s="10"/>
      <c r="GUM38" s="10"/>
      <c r="GUN38" s="10"/>
      <c r="GUO38" s="10"/>
      <c r="GUP38" s="10"/>
      <c r="GUQ38" s="10"/>
      <c r="GUR38" s="10"/>
      <c r="GUS38" s="10"/>
      <c r="GUT38" s="10"/>
      <c r="GUU38" s="10"/>
      <c r="GUV38" s="10"/>
      <c r="GUW38" s="10"/>
      <c r="GUX38" s="10"/>
      <c r="GUY38" s="10"/>
      <c r="GUZ38" s="10"/>
      <c r="GVA38" s="10"/>
      <c r="GVB38" s="10"/>
      <c r="GVC38" s="10"/>
      <c r="GVD38" s="10"/>
      <c r="GVE38" s="10"/>
      <c r="GVF38" s="10"/>
      <c r="GVG38" s="10"/>
      <c r="GVH38" s="10"/>
      <c r="GVI38" s="10"/>
      <c r="GVJ38" s="10"/>
      <c r="GVK38" s="10"/>
      <c r="GVL38" s="10"/>
      <c r="GVM38" s="10"/>
      <c r="GVN38" s="10"/>
      <c r="GVO38" s="10"/>
      <c r="GVP38" s="10"/>
      <c r="GVQ38" s="10"/>
      <c r="GVR38" s="10"/>
      <c r="GVS38" s="10"/>
      <c r="GVT38" s="10"/>
      <c r="GVU38" s="10"/>
      <c r="GVV38" s="10"/>
      <c r="GVW38" s="10"/>
      <c r="GVX38" s="10"/>
      <c r="GVY38" s="10"/>
      <c r="GVZ38" s="10"/>
      <c r="GWA38" s="10"/>
      <c r="GWB38" s="10"/>
      <c r="GWC38" s="10"/>
      <c r="GWD38" s="10"/>
      <c r="GWE38" s="10"/>
      <c r="GWF38" s="10"/>
      <c r="GWG38" s="10"/>
      <c r="GWH38" s="10"/>
      <c r="GWI38" s="10"/>
      <c r="GWJ38" s="10"/>
      <c r="GWK38" s="10"/>
      <c r="GWL38" s="10"/>
      <c r="GWM38" s="10"/>
      <c r="GWN38" s="10"/>
      <c r="GWO38" s="10"/>
      <c r="GWP38" s="10"/>
      <c r="GWQ38" s="10"/>
      <c r="GWR38" s="10"/>
      <c r="GWS38" s="10"/>
      <c r="GWT38" s="10"/>
      <c r="GWU38" s="10"/>
      <c r="GWV38" s="10"/>
      <c r="GWW38" s="10"/>
      <c r="GWX38" s="10"/>
      <c r="GWY38" s="10"/>
      <c r="GWZ38" s="10"/>
      <c r="GXA38" s="10"/>
      <c r="GXB38" s="10"/>
      <c r="GXC38" s="10"/>
      <c r="GXD38" s="10"/>
      <c r="GXE38" s="10"/>
      <c r="GXF38" s="10"/>
      <c r="GXG38" s="10"/>
      <c r="GXH38" s="10"/>
      <c r="GXI38" s="10"/>
      <c r="GXJ38" s="10"/>
      <c r="GXK38" s="10"/>
      <c r="GXL38" s="10"/>
      <c r="GXM38" s="10"/>
      <c r="GXN38" s="10"/>
      <c r="GXO38" s="10"/>
      <c r="GXP38" s="10"/>
      <c r="GXQ38" s="10"/>
      <c r="GXR38" s="10"/>
      <c r="GXS38" s="10"/>
      <c r="GXT38" s="10"/>
      <c r="GXU38" s="10"/>
      <c r="GXV38" s="10"/>
      <c r="GXW38" s="10"/>
      <c r="GXX38" s="10"/>
      <c r="GXY38" s="10"/>
      <c r="GXZ38" s="10"/>
      <c r="GYA38" s="10"/>
      <c r="GYB38" s="10"/>
      <c r="GYC38" s="10"/>
      <c r="GYD38" s="10"/>
      <c r="GYE38" s="10"/>
      <c r="GYF38" s="10"/>
      <c r="GYG38" s="10"/>
      <c r="GYH38" s="10"/>
      <c r="GYI38" s="10"/>
      <c r="GYJ38" s="10"/>
      <c r="GYK38" s="10"/>
      <c r="GYL38" s="10"/>
      <c r="GYM38" s="10"/>
      <c r="GYN38" s="10"/>
      <c r="GYO38" s="10"/>
      <c r="GYP38" s="10"/>
      <c r="GYQ38" s="10"/>
      <c r="GYR38" s="10"/>
      <c r="GYS38" s="10"/>
      <c r="GYT38" s="10"/>
      <c r="GYU38" s="10"/>
      <c r="GYV38" s="10"/>
      <c r="GYW38" s="10"/>
      <c r="GYX38" s="10"/>
      <c r="GYY38" s="10"/>
      <c r="GYZ38" s="10"/>
      <c r="GZA38" s="10"/>
      <c r="GZB38" s="10"/>
      <c r="GZC38" s="10"/>
      <c r="GZD38" s="10"/>
      <c r="GZE38" s="10"/>
      <c r="GZF38" s="10"/>
      <c r="GZG38" s="10"/>
      <c r="GZH38" s="10"/>
      <c r="GZI38" s="10"/>
      <c r="GZJ38" s="10"/>
      <c r="GZK38" s="10"/>
      <c r="GZL38" s="10"/>
      <c r="GZM38" s="10"/>
      <c r="GZN38" s="10"/>
      <c r="GZO38" s="10"/>
      <c r="GZP38" s="10"/>
      <c r="GZQ38" s="10"/>
      <c r="GZR38" s="10"/>
      <c r="GZS38" s="10"/>
      <c r="GZT38" s="10"/>
      <c r="GZU38" s="10"/>
      <c r="GZV38" s="10"/>
      <c r="GZW38" s="10"/>
      <c r="GZX38" s="10"/>
      <c r="GZY38" s="10"/>
      <c r="GZZ38" s="10"/>
      <c r="HAA38" s="10"/>
      <c r="HAB38" s="10"/>
      <c r="HAC38" s="10"/>
      <c r="HAD38" s="10"/>
      <c r="HAE38" s="10"/>
      <c r="HAF38" s="10"/>
      <c r="HAG38" s="10"/>
      <c r="HAH38" s="10"/>
      <c r="HAI38" s="10"/>
      <c r="HAJ38" s="10"/>
      <c r="HAK38" s="10"/>
      <c r="HAL38" s="10"/>
      <c r="HAM38" s="10"/>
      <c r="HAN38" s="10"/>
      <c r="HAO38" s="10"/>
      <c r="HAP38" s="10"/>
      <c r="HAQ38" s="10"/>
      <c r="HAR38" s="10"/>
      <c r="HAS38" s="10"/>
      <c r="HAT38" s="10"/>
      <c r="HAU38" s="10"/>
      <c r="HAV38" s="10"/>
      <c r="HAW38" s="10"/>
      <c r="HAX38" s="10"/>
      <c r="HAY38" s="10"/>
      <c r="HAZ38" s="10"/>
      <c r="HBA38" s="10"/>
      <c r="HBB38" s="10"/>
      <c r="HBC38" s="10"/>
      <c r="HBD38" s="10"/>
      <c r="HBE38" s="10"/>
      <c r="HBF38" s="10"/>
      <c r="HBG38" s="10"/>
      <c r="HBH38" s="10"/>
      <c r="HBI38" s="10"/>
      <c r="HBJ38" s="10"/>
      <c r="HBK38" s="10"/>
      <c r="HBL38" s="10"/>
      <c r="HBM38" s="10"/>
      <c r="HBN38" s="10"/>
      <c r="HBO38" s="10"/>
      <c r="HBP38" s="10"/>
      <c r="HBQ38" s="10"/>
      <c r="HBR38" s="10"/>
      <c r="HBS38" s="10"/>
      <c r="HBT38" s="10"/>
      <c r="HBU38" s="10"/>
      <c r="HBV38" s="10"/>
      <c r="HBW38" s="10"/>
      <c r="HBX38" s="10"/>
      <c r="HBY38" s="10"/>
      <c r="HBZ38" s="10"/>
      <c r="HCA38" s="10"/>
      <c r="HCB38" s="10"/>
      <c r="HCC38" s="10"/>
      <c r="HCD38" s="10"/>
      <c r="HCE38" s="10"/>
      <c r="HCF38" s="10"/>
      <c r="HCG38" s="10"/>
      <c r="HCH38" s="10"/>
      <c r="HCI38" s="10"/>
      <c r="HCJ38" s="10"/>
      <c r="HCK38" s="10"/>
      <c r="HCL38" s="10"/>
      <c r="HCM38" s="10"/>
      <c r="HCN38" s="10"/>
      <c r="HCO38" s="10"/>
      <c r="HCP38" s="10"/>
      <c r="HCQ38" s="10"/>
      <c r="HCR38" s="10"/>
      <c r="HCS38" s="10"/>
      <c r="HCT38" s="10"/>
      <c r="HCU38" s="10"/>
      <c r="HCV38" s="10"/>
      <c r="HCW38" s="10"/>
      <c r="HCX38" s="10"/>
      <c r="HCY38" s="10"/>
      <c r="HCZ38" s="10"/>
      <c r="HDA38" s="10"/>
      <c r="HDB38" s="10"/>
      <c r="HDC38" s="10"/>
      <c r="HDD38" s="10"/>
      <c r="HDE38" s="10"/>
      <c r="HDF38" s="10"/>
      <c r="HDG38" s="10"/>
      <c r="HDH38" s="10"/>
      <c r="HDI38" s="10"/>
      <c r="HDJ38" s="10"/>
      <c r="HDK38" s="10"/>
      <c r="HDL38" s="10"/>
      <c r="HDM38" s="10"/>
      <c r="HDN38" s="10"/>
      <c r="HDO38" s="10"/>
      <c r="HDP38" s="10"/>
      <c r="HDQ38" s="10"/>
      <c r="HDR38" s="10"/>
      <c r="HDS38" s="10"/>
      <c r="HDT38" s="10"/>
      <c r="HDU38" s="10"/>
      <c r="HDV38" s="10"/>
      <c r="HDW38" s="10"/>
      <c r="HDX38" s="10"/>
      <c r="HDY38" s="10"/>
      <c r="HDZ38" s="10"/>
      <c r="HEA38" s="10"/>
      <c r="HEB38" s="10"/>
      <c r="HEC38" s="10"/>
      <c r="HED38" s="10"/>
      <c r="HEE38" s="10"/>
      <c r="HEF38" s="10"/>
      <c r="HEG38" s="10"/>
      <c r="HEH38" s="10"/>
      <c r="HEI38" s="10"/>
      <c r="HEJ38" s="10"/>
      <c r="HEK38" s="10"/>
      <c r="HEL38" s="10"/>
      <c r="HEM38" s="10"/>
      <c r="HEN38" s="10"/>
      <c r="HEO38" s="10"/>
      <c r="HEP38" s="10"/>
      <c r="HEQ38" s="10"/>
      <c r="HER38" s="10"/>
      <c r="HES38" s="10"/>
      <c r="HET38" s="10"/>
      <c r="HEU38" s="10"/>
      <c r="HEV38" s="10"/>
      <c r="HEW38" s="10"/>
      <c r="HEX38" s="10"/>
      <c r="HEY38" s="10"/>
      <c r="HEZ38" s="10"/>
      <c r="HFA38" s="10"/>
      <c r="HFB38" s="10"/>
      <c r="HFC38" s="10"/>
      <c r="HFD38" s="10"/>
      <c r="HFE38" s="10"/>
      <c r="HFF38" s="10"/>
      <c r="HFG38" s="10"/>
      <c r="HFH38" s="10"/>
      <c r="HFI38" s="10"/>
      <c r="HFJ38" s="10"/>
      <c r="HFK38" s="10"/>
      <c r="HFL38" s="10"/>
      <c r="HFM38" s="10"/>
      <c r="HFN38" s="10"/>
      <c r="HFO38" s="10"/>
      <c r="HFP38" s="10"/>
      <c r="HFQ38" s="10"/>
      <c r="HFR38" s="10"/>
      <c r="HFS38" s="10"/>
      <c r="HFT38" s="10"/>
      <c r="HFU38" s="10"/>
      <c r="HFV38" s="10"/>
      <c r="HFW38" s="10"/>
      <c r="HFX38" s="10"/>
      <c r="HFY38" s="10"/>
      <c r="HFZ38" s="10"/>
      <c r="HGA38" s="10"/>
      <c r="HGB38" s="10"/>
      <c r="HGC38" s="10"/>
      <c r="HGD38" s="10"/>
      <c r="HGE38" s="10"/>
      <c r="HGF38" s="10"/>
      <c r="HGG38" s="10"/>
      <c r="HGH38" s="10"/>
      <c r="HGI38" s="10"/>
      <c r="HGJ38" s="10"/>
      <c r="HGK38" s="10"/>
      <c r="HGL38" s="10"/>
      <c r="HGM38" s="10"/>
      <c r="HGN38" s="10"/>
      <c r="HGO38" s="10"/>
      <c r="HGP38" s="10"/>
      <c r="HGQ38" s="10"/>
      <c r="HGR38" s="10"/>
      <c r="HGS38" s="10"/>
      <c r="HGT38" s="10"/>
      <c r="HGU38" s="10"/>
      <c r="HGV38" s="10"/>
      <c r="HGW38" s="10"/>
      <c r="HGX38" s="10"/>
      <c r="HGY38" s="10"/>
      <c r="HGZ38" s="10"/>
      <c r="HHA38" s="10"/>
      <c r="HHB38" s="10"/>
      <c r="HHC38" s="10"/>
      <c r="HHD38" s="10"/>
      <c r="HHE38" s="10"/>
      <c r="HHF38" s="10"/>
      <c r="HHG38" s="10"/>
      <c r="HHH38" s="10"/>
      <c r="HHI38" s="10"/>
      <c r="HHJ38" s="10"/>
      <c r="HHK38" s="10"/>
      <c r="HHL38" s="10"/>
      <c r="HHM38" s="10"/>
      <c r="HHN38" s="10"/>
      <c r="HHO38" s="10"/>
      <c r="HHP38" s="10"/>
      <c r="HHQ38" s="10"/>
      <c r="HHR38" s="10"/>
      <c r="HHS38" s="10"/>
      <c r="HHT38" s="10"/>
      <c r="HHU38" s="10"/>
      <c r="HHV38" s="10"/>
      <c r="HHW38" s="10"/>
      <c r="HHX38" s="10"/>
      <c r="HHY38" s="10"/>
      <c r="HHZ38" s="10"/>
      <c r="HIA38" s="10"/>
      <c r="HIB38" s="10"/>
      <c r="HIC38" s="10"/>
      <c r="HID38" s="10"/>
      <c r="HIE38" s="10"/>
      <c r="HIF38" s="10"/>
      <c r="HIG38" s="10"/>
      <c r="HIH38" s="10"/>
      <c r="HII38" s="10"/>
      <c r="HIJ38" s="10"/>
      <c r="HIK38" s="10"/>
      <c r="HIL38" s="10"/>
      <c r="HIM38" s="10"/>
      <c r="HIN38" s="10"/>
      <c r="HIO38" s="10"/>
      <c r="HIP38" s="10"/>
      <c r="HIQ38" s="10"/>
      <c r="HIR38" s="10"/>
      <c r="HIS38" s="10"/>
      <c r="HIT38" s="10"/>
      <c r="HIU38" s="10"/>
      <c r="HIV38" s="10"/>
      <c r="HIW38" s="10"/>
      <c r="HIX38" s="10"/>
      <c r="HIY38" s="10"/>
      <c r="HIZ38" s="10"/>
      <c r="HJA38" s="10"/>
      <c r="HJB38" s="10"/>
      <c r="HJC38" s="10"/>
      <c r="HJD38" s="10"/>
      <c r="HJE38" s="10"/>
      <c r="HJF38" s="10"/>
      <c r="HJG38" s="10"/>
      <c r="HJH38" s="10"/>
      <c r="HJI38" s="10"/>
      <c r="HJJ38" s="10"/>
      <c r="HJK38" s="10"/>
      <c r="HJL38" s="10"/>
      <c r="HJM38" s="10"/>
      <c r="HJN38" s="10"/>
      <c r="HJO38" s="10"/>
      <c r="HJP38" s="10"/>
      <c r="HJQ38" s="10"/>
      <c r="HJR38" s="10"/>
      <c r="HJS38" s="10"/>
      <c r="HJT38" s="10"/>
      <c r="HJU38" s="10"/>
      <c r="HJV38" s="10"/>
      <c r="HJW38" s="10"/>
      <c r="HJX38" s="10"/>
      <c r="HJY38" s="10"/>
      <c r="HJZ38" s="10"/>
      <c r="HKA38" s="10"/>
      <c r="HKB38" s="10"/>
      <c r="HKC38" s="10"/>
      <c r="HKD38" s="10"/>
      <c r="HKE38" s="10"/>
      <c r="HKF38" s="10"/>
      <c r="HKG38" s="10"/>
      <c r="HKH38" s="10"/>
      <c r="HKI38" s="10"/>
      <c r="HKJ38" s="10"/>
      <c r="HKK38" s="10"/>
      <c r="HKL38" s="10"/>
      <c r="HKM38" s="10"/>
      <c r="HKN38" s="10"/>
      <c r="HKO38" s="10"/>
      <c r="HKP38" s="10"/>
      <c r="HKQ38" s="10"/>
      <c r="HKR38" s="10"/>
      <c r="HKS38" s="10"/>
      <c r="HKT38" s="10"/>
      <c r="HKU38" s="10"/>
      <c r="HKV38" s="10"/>
      <c r="HKW38" s="10"/>
      <c r="HKX38" s="10"/>
      <c r="HKY38" s="10"/>
      <c r="HKZ38" s="10"/>
      <c r="HLA38" s="10"/>
      <c r="HLB38" s="10"/>
      <c r="HLC38" s="10"/>
      <c r="HLD38" s="10"/>
      <c r="HLE38" s="10"/>
      <c r="HLF38" s="10"/>
      <c r="HLG38" s="10"/>
      <c r="HLH38" s="10"/>
      <c r="HLI38" s="10"/>
      <c r="HLJ38" s="10"/>
      <c r="HLK38" s="10"/>
      <c r="HLL38" s="10"/>
      <c r="HLM38" s="10"/>
      <c r="HLN38" s="10"/>
      <c r="HLO38" s="10"/>
      <c r="HLP38" s="10"/>
      <c r="HLQ38" s="10"/>
      <c r="HLR38" s="10"/>
      <c r="HLS38" s="10"/>
      <c r="HLT38" s="10"/>
      <c r="HLU38" s="10"/>
      <c r="HLV38" s="10"/>
      <c r="HLW38" s="10"/>
      <c r="HLX38" s="10"/>
      <c r="HLY38" s="10"/>
      <c r="HLZ38" s="10"/>
      <c r="HMA38" s="10"/>
      <c r="HMB38" s="10"/>
      <c r="HMC38" s="10"/>
      <c r="HMD38" s="10"/>
      <c r="HME38" s="10"/>
      <c r="HMF38" s="10"/>
      <c r="HMG38" s="10"/>
      <c r="HMH38" s="10"/>
      <c r="HMI38" s="10"/>
      <c r="HMJ38" s="10"/>
      <c r="HMK38" s="10"/>
      <c r="HML38" s="10"/>
      <c r="HMM38" s="10"/>
      <c r="HMN38" s="10"/>
      <c r="HMO38" s="10"/>
      <c r="HMP38" s="10"/>
      <c r="HMQ38" s="10"/>
      <c r="HMR38" s="10"/>
      <c r="HMS38" s="10"/>
      <c r="HMT38" s="10"/>
      <c r="HMU38" s="10"/>
      <c r="HMV38" s="10"/>
      <c r="HMW38" s="10"/>
      <c r="HMX38" s="10"/>
      <c r="HMY38" s="10"/>
      <c r="HMZ38" s="10"/>
      <c r="HNA38" s="10"/>
      <c r="HNB38" s="10"/>
      <c r="HNC38" s="10"/>
      <c r="HND38" s="10"/>
      <c r="HNE38" s="10"/>
      <c r="HNF38" s="10"/>
      <c r="HNG38" s="10"/>
      <c r="HNH38" s="10"/>
      <c r="HNI38" s="10"/>
      <c r="HNJ38" s="10"/>
      <c r="HNK38" s="10"/>
      <c r="HNL38" s="10"/>
      <c r="HNM38" s="10"/>
      <c r="HNN38" s="10"/>
      <c r="HNO38" s="10"/>
      <c r="HNP38" s="10"/>
      <c r="HNQ38" s="10"/>
      <c r="HNR38" s="10"/>
      <c r="HNS38" s="10"/>
      <c r="HNT38" s="10"/>
      <c r="HNU38" s="10"/>
      <c r="HNV38" s="10"/>
      <c r="HNW38" s="10"/>
      <c r="HNX38" s="10"/>
      <c r="HNY38" s="10"/>
      <c r="HNZ38" s="10"/>
      <c r="HOA38" s="10"/>
      <c r="HOB38" s="10"/>
      <c r="HOC38" s="10"/>
      <c r="HOD38" s="10"/>
      <c r="HOE38" s="10"/>
      <c r="HOF38" s="10"/>
      <c r="HOG38" s="10"/>
      <c r="HOH38" s="10"/>
      <c r="HOI38" s="10"/>
      <c r="HOJ38" s="10"/>
      <c r="HOK38" s="10"/>
      <c r="HOL38" s="10"/>
      <c r="HOM38" s="10"/>
      <c r="HON38" s="10"/>
      <c r="HOO38" s="10"/>
      <c r="HOP38" s="10"/>
      <c r="HOQ38" s="10"/>
      <c r="HOR38" s="10"/>
      <c r="HOS38" s="10"/>
      <c r="HOT38" s="10"/>
      <c r="HOU38" s="10"/>
      <c r="HOV38" s="10"/>
      <c r="HOW38" s="10"/>
      <c r="HOX38" s="10"/>
      <c r="HOY38" s="10"/>
      <c r="HOZ38" s="10"/>
      <c r="HPA38" s="10"/>
      <c r="HPB38" s="10"/>
      <c r="HPC38" s="10"/>
      <c r="HPD38" s="10"/>
      <c r="HPE38" s="10"/>
      <c r="HPF38" s="10"/>
      <c r="HPG38" s="10"/>
      <c r="HPH38" s="10"/>
      <c r="HPI38" s="10"/>
      <c r="HPJ38" s="10"/>
      <c r="HPK38" s="10"/>
      <c r="HPL38" s="10"/>
      <c r="HPM38" s="10"/>
      <c r="HPN38" s="10"/>
      <c r="HPO38" s="10"/>
      <c r="HPP38" s="10"/>
      <c r="HPQ38" s="10"/>
      <c r="HPR38" s="10"/>
      <c r="HPS38" s="10"/>
      <c r="HPT38" s="10"/>
      <c r="HPU38" s="10"/>
      <c r="HPV38" s="10"/>
      <c r="HPW38" s="10"/>
      <c r="HPX38" s="10"/>
      <c r="HPY38" s="10"/>
      <c r="HPZ38" s="10"/>
      <c r="HQA38" s="10"/>
      <c r="HQB38" s="10"/>
      <c r="HQC38" s="10"/>
      <c r="HQD38" s="10"/>
      <c r="HQE38" s="10"/>
      <c r="HQF38" s="10"/>
      <c r="HQG38" s="10"/>
      <c r="HQH38" s="10"/>
      <c r="HQI38" s="10"/>
      <c r="HQJ38" s="10"/>
      <c r="HQK38" s="10"/>
      <c r="HQL38" s="10"/>
      <c r="HQM38" s="10"/>
      <c r="HQN38" s="10"/>
      <c r="HQO38" s="10"/>
      <c r="HQP38" s="10"/>
      <c r="HQQ38" s="10"/>
      <c r="HQR38" s="10"/>
      <c r="HQS38" s="10"/>
      <c r="HQT38" s="10"/>
      <c r="HQU38" s="10"/>
      <c r="HQV38" s="10"/>
      <c r="HQW38" s="10"/>
      <c r="HQX38" s="10"/>
      <c r="HQY38" s="10"/>
      <c r="HQZ38" s="10"/>
      <c r="HRA38" s="10"/>
      <c r="HRB38" s="10"/>
      <c r="HRC38" s="10"/>
      <c r="HRD38" s="10"/>
      <c r="HRE38" s="10"/>
      <c r="HRF38" s="10"/>
      <c r="HRG38" s="10"/>
      <c r="HRH38" s="10"/>
      <c r="HRI38" s="10"/>
      <c r="HRJ38" s="10"/>
      <c r="HRK38" s="10"/>
      <c r="HRL38" s="10"/>
      <c r="HRM38" s="10"/>
      <c r="HRN38" s="10"/>
      <c r="HRO38" s="10"/>
      <c r="HRP38" s="10"/>
      <c r="HRQ38" s="10"/>
      <c r="HRR38" s="10"/>
      <c r="HRS38" s="10"/>
      <c r="HRT38" s="10"/>
      <c r="HRU38" s="10"/>
      <c r="HRV38" s="10"/>
      <c r="HRW38" s="10"/>
      <c r="HRX38" s="10"/>
      <c r="HRY38" s="10"/>
      <c r="HRZ38" s="10"/>
      <c r="HSA38" s="10"/>
      <c r="HSB38" s="10"/>
      <c r="HSC38" s="10"/>
      <c r="HSD38" s="10"/>
      <c r="HSE38" s="10"/>
      <c r="HSF38" s="10"/>
      <c r="HSG38" s="10"/>
      <c r="HSH38" s="10"/>
      <c r="HSI38" s="10"/>
      <c r="HSJ38" s="10"/>
      <c r="HSK38" s="10"/>
      <c r="HSL38" s="10"/>
      <c r="HSM38" s="10"/>
      <c r="HSN38" s="10"/>
      <c r="HSO38" s="10"/>
      <c r="HSP38" s="10"/>
      <c r="HSQ38" s="10"/>
      <c r="HSR38" s="10"/>
      <c r="HSS38" s="10"/>
      <c r="HST38" s="10"/>
      <c r="HSU38" s="10"/>
      <c r="HSV38" s="10"/>
      <c r="HSW38" s="10"/>
      <c r="HSX38" s="10"/>
      <c r="HSY38" s="10"/>
      <c r="HSZ38" s="10"/>
      <c r="HTA38" s="10"/>
      <c r="HTB38" s="10"/>
      <c r="HTC38" s="10"/>
      <c r="HTD38" s="10"/>
      <c r="HTE38" s="10"/>
      <c r="HTF38" s="10"/>
      <c r="HTG38" s="10"/>
      <c r="HTH38" s="10"/>
      <c r="HTI38" s="10"/>
      <c r="HTJ38" s="10"/>
      <c r="HTK38" s="10"/>
      <c r="HTL38" s="10"/>
      <c r="HTM38" s="10"/>
      <c r="HTN38" s="10"/>
      <c r="HTO38" s="10"/>
      <c r="HTP38" s="10"/>
      <c r="HTQ38" s="10"/>
      <c r="HTR38" s="10"/>
      <c r="HTS38" s="10"/>
      <c r="HTT38" s="10"/>
      <c r="HTU38" s="10"/>
      <c r="HTV38" s="10"/>
      <c r="HTW38" s="10"/>
      <c r="HTX38" s="10"/>
      <c r="HTY38" s="10"/>
      <c r="HTZ38" s="10"/>
      <c r="HUA38" s="10"/>
      <c r="HUB38" s="10"/>
      <c r="HUC38" s="10"/>
      <c r="HUD38" s="10"/>
      <c r="HUE38" s="10"/>
      <c r="HUF38" s="10"/>
      <c r="HUG38" s="10"/>
      <c r="HUH38" s="10"/>
      <c r="HUI38" s="10"/>
      <c r="HUJ38" s="10"/>
      <c r="HUK38" s="10"/>
      <c r="HUL38" s="10"/>
      <c r="HUM38" s="10"/>
      <c r="HUN38" s="10"/>
      <c r="HUO38" s="10"/>
      <c r="HUP38" s="10"/>
      <c r="HUQ38" s="10"/>
      <c r="HUR38" s="10"/>
      <c r="HUS38" s="10"/>
      <c r="HUT38" s="10"/>
      <c r="HUU38" s="10"/>
      <c r="HUV38" s="10"/>
      <c r="HUW38" s="10"/>
      <c r="HUX38" s="10"/>
      <c r="HUY38" s="10"/>
      <c r="HUZ38" s="10"/>
      <c r="HVA38" s="10"/>
      <c r="HVB38" s="10"/>
      <c r="HVC38" s="10"/>
      <c r="HVD38" s="10"/>
      <c r="HVE38" s="10"/>
      <c r="HVF38" s="10"/>
      <c r="HVG38" s="10"/>
      <c r="HVH38" s="10"/>
      <c r="HVI38" s="10"/>
      <c r="HVJ38" s="10"/>
      <c r="HVK38" s="10"/>
      <c r="HVL38" s="10"/>
      <c r="HVM38" s="10"/>
      <c r="HVN38" s="10"/>
      <c r="HVO38" s="10"/>
      <c r="HVP38" s="10"/>
      <c r="HVQ38" s="10"/>
      <c r="HVR38" s="10"/>
      <c r="HVS38" s="10"/>
      <c r="HVT38" s="10"/>
      <c r="HVU38" s="10"/>
      <c r="HVV38" s="10"/>
      <c r="HVW38" s="10"/>
      <c r="HVX38" s="10"/>
      <c r="HVY38" s="10"/>
      <c r="HVZ38" s="10"/>
      <c r="HWA38" s="10"/>
      <c r="HWB38" s="10"/>
      <c r="HWC38" s="10"/>
      <c r="HWD38" s="10"/>
      <c r="HWE38" s="10"/>
      <c r="HWF38" s="10"/>
      <c r="HWG38" s="10"/>
      <c r="HWH38" s="10"/>
      <c r="HWI38" s="10"/>
      <c r="HWJ38" s="10"/>
      <c r="HWK38" s="10"/>
      <c r="HWL38" s="10"/>
      <c r="HWM38" s="10"/>
      <c r="HWN38" s="10"/>
      <c r="HWO38" s="10"/>
      <c r="HWP38" s="10"/>
      <c r="HWQ38" s="10"/>
      <c r="HWR38" s="10"/>
      <c r="HWS38" s="10"/>
      <c r="HWT38" s="10"/>
      <c r="HWU38" s="10"/>
      <c r="HWV38" s="10"/>
      <c r="HWW38" s="10"/>
      <c r="HWX38" s="10"/>
      <c r="HWY38" s="10"/>
      <c r="HWZ38" s="10"/>
      <c r="HXA38" s="10"/>
      <c r="HXB38" s="10"/>
      <c r="HXC38" s="10"/>
      <c r="HXD38" s="10"/>
      <c r="HXE38" s="10"/>
      <c r="HXF38" s="10"/>
      <c r="HXG38" s="10"/>
      <c r="HXH38" s="10"/>
      <c r="HXI38" s="10"/>
      <c r="HXJ38" s="10"/>
      <c r="HXK38" s="10"/>
      <c r="HXL38" s="10"/>
      <c r="HXM38" s="10"/>
      <c r="HXN38" s="10"/>
      <c r="HXO38" s="10"/>
      <c r="HXP38" s="10"/>
      <c r="HXQ38" s="10"/>
      <c r="HXR38" s="10"/>
      <c r="HXS38" s="10"/>
      <c r="HXT38" s="10"/>
      <c r="HXU38" s="10"/>
      <c r="HXV38" s="10"/>
      <c r="HXW38" s="10"/>
      <c r="HXX38" s="10"/>
      <c r="HXY38" s="10"/>
      <c r="HXZ38" s="10"/>
      <c r="HYA38" s="10"/>
      <c r="HYB38" s="10"/>
      <c r="HYC38" s="10"/>
      <c r="HYD38" s="10"/>
      <c r="HYE38" s="10"/>
      <c r="HYF38" s="10"/>
      <c r="HYG38" s="10"/>
      <c r="HYH38" s="10"/>
      <c r="HYI38" s="10"/>
      <c r="HYJ38" s="10"/>
      <c r="HYK38" s="10"/>
      <c r="HYL38" s="10"/>
      <c r="HYM38" s="10"/>
      <c r="HYN38" s="10"/>
      <c r="HYO38" s="10"/>
      <c r="HYP38" s="10"/>
      <c r="HYQ38" s="10"/>
      <c r="HYR38" s="10"/>
      <c r="HYS38" s="10"/>
      <c r="HYT38" s="10"/>
      <c r="HYU38" s="10"/>
      <c r="HYV38" s="10"/>
      <c r="HYW38" s="10"/>
      <c r="HYX38" s="10"/>
      <c r="HYY38" s="10"/>
      <c r="HYZ38" s="10"/>
      <c r="HZA38" s="10"/>
      <c r="HZB38" s="10"/>
      <c r="HZC38" s="10"/>
      <c r="HZD38" s="10"/>
      <c r="HZE38" s="10"/>
      <c r="HZF38" s="10"/>
      <c r="HZG38" s="10"/>
      <c r="HZH38" s="10"/>
      <c r="HZI38" s="10"/>
      <c r="HZJ38" s="10"/>
      <c r="HZK38" s="10"/>
      <c r="HZL38" s="10"/>
      <c r="HZM38" s="10"/>
      <c r="HZN38" s="10"/>
      <c r="HZO38" s="10"/>
      <c r="HZP38" s="10"/>
      <c r="HZQ38" s="10"/>
      <c r="HZR38" s="10"/>
      <c r="HZS38" s="10"/>
      <c r="HZT38" s="10"/>
      <c r="HZU38" s="10"/>
      <c r="HZV38" s="10"/>
      <c r="HZW38" s="10"/>
      <c r="HZX38" s="10"/>
      <c r="HZY38" s="10"/>
      <c r="HZZ38" s="10"/>
      <c r="IAA38" s="10"/>
      <c r="IAB38" s="10"/>
      <c r="IAC38" s="10"/>
      <c r="IAD38" s="10"/>
      <c r="IAE38" s="10"/>
      <c r="IAF38" s="10"/>
      <c r="IAG38" s="10"/>
      <c r="IAH38" s="10"/>
      <c r="IAI38" s="10"/>
      <c r="IAJ38" s="10"/>
      <c r="IAK38" s="10"/>
      <c r="IAL38" s="10"/>
      <c r="IAM38" s="10"/>
      <c r="IAN38" s="10"/>
      <c r="IAO38" s="10"/>
      <c r="IAP38" s="10"/>
      <c r="IAQ38" s="10"/>
      <c r="IAR38" s="10"/>
      <c r="IAS38" s="10"/>
      <c r="IAT38" s="10"/>
      <c r="IAU38" s="10"/>
      <c r="IAV38" s="10"/>
      <c r="IAW38" s="10"/>
      <c r="IAX38" s="10"/>
      <c r="IAY38" s="10"/>
      <c r="IAZ38" s="10"/>
      <c r="IBA38" s="10"/>
      <c r="IBB38" s="10"/>
      <c r="IBC38" s="10"/>
      <c r="IBD38" s="10"/>
      <c r="IBE38" s="10"/>
      <c r="IBF38" s="10"/>
      <c r="IBG38" s="10"/>
      <c r="IBH38" s="10"/>
      <c r="IBI38" s="10"/>
      <c r="IBJ38" s="10"/>
      <c r="IBK38" s="10"/>
      <c r="IBL38" s="10"/>
      <c r="IBM38" s="10"/>
      <c r="IBN38" s="10"/>
      <c r="IBO38" s="10"/>
      <c r="IBP38" s="10"/>
      <c r="IBQ38" s="10"/>
      <c r="IBR38" s="10"/>
      <c r="IBS38" s="10"/>
      <c r="IBT38" s="10"/>
      <c r="IBU38" s="10"/>
      <c r="IBV38" s="10"/>
      <c r="IBW38" s="10"/>
      <c r="IBX38" s="10"/>
      <c r="IBY38" s="10"/>
      <c r="IBZ38" s="10"/>
      <c r="ICA38" s="10"/>
      <c r="ICB38" s="10"/>
      <c r="ICC38" s="10"/>
      <c r="ICD38" s="10"/>
      <c r="ICE38" s="10"/>
      <c r="ICF38" s="10"/>
      <c r="ICG38" s="10"/>
      <c r="ICH38" s="10"/>
      <c r="ICI38" s="10"/>
      <c r="ICJ38" s="10"/>
      <c r="ICK38" s="10"/>
      <c r="ICL38" s="10"/>
      <c r="ICM38" s="10"/>
      <c r="ICN38" s="10"/>
      <c r="ICO38" s="10"/>
      <c r="ICP38" s="10"/>
      <c r="ICQ38" s="10"/>
      <c r="ICR38" s="10"/>
      <c r="ICS38" s="10"/>
      <c r="ICT38" s="10"/>
      <c r="ICU38" s="10"/>
      <c r="ICV38" s="10"/>
      <c r="ICW38" s="10"/>
      <c r="ICX38" s="10"/>
      <c r="ICY38" s="10"/>
      <c r="ICZ38" s="10"/>
      <c r="IDA38" s="10"/>
      <c r="IDB38" s="10"/>
      <c r="IDC38" s="10"/>
      <c r="IDD38" s="10"/>
      <c r="IDE38" s="10"/>
      <c r="IDF38" s="10"/>
      <c r="IDG38" s="10"/>
      <c r="IDH38" s="10"/>
      <c r="IDI38" s="10"/>
      <c r="IDJ38" s="10"/>
      <c r="IDK38" s="10"/>
      <c r="IDL38" s="10"/>
      <c r="IDM38" s="10"/>
      <c r="IDN38" s="10"/>
      <c r="IDO38" s="10"/>
      <c r="IDP38" s="10"/>
      <c r="IDQ38" s="10"/>
      <c r="IDR38" s="10"/>
      <c r="IDS38" s="10"/>
      <c r="IDT38" s="10"/>
      <c r="IDU38" s="10"/>
      <c r="IDV38" s="10"/>
      <c r="IDW38" s="10"/>
      <c r="IDX38" s="10"/>
      <c r="IDY38" s="10"/>
      <c r="IDZ38" s="10"/>
      <c r="IEA38" s="10"/>
      <c r="IEB38" s="10"/>
      <c r="IEC38" s="10"/>
      <c r="IED38" s="10"/>
      <c r="IEE38" s="10"/>
      <c r="IEF38" s="10"/>
      <c r="IEG38" s="10"/>
      <c r="IEH38" s="10"/>
      <c r="IEI38" s="10"/>
      <c r="IEJ38" s="10"/>
      <c r="IEK38" s="10"/>
      <c r="IEL38" s="10"/>
      <c r="IEM38" s="10"/>
      <c r="IEN38" s="10"/>
      <c r="IEO38" s="10"/>
      <c r="IEP38" s="10"/>
      <c r="IEQ38" s="10"/>
      <c r="IER38" s="10"/>
      <c r="IES38" s="10"/>
      <c r="IET38" s="10"/>
      <c r="IEU38" s="10"/>
      <c r="IEV38" s="10"/>
      <c r="IEW38" s="10"/>
      <c r="IEX38" s="10"/>
      <c r="IEY38" s="10"/>
      <c r="IEZ38" s="10"/>
      <c r="IFA38" s="10"/>
      <c r="IFB38" s="10"/>
      <c r="IFC38" s="10"/>
      <c r="IFD38" s="10"/>
      <c r="IFE38" s="10"/>
      <c r="IFF38" s="10"/>
      <c r="IFG38" s="10"/>
      <c r="IFH38" s="10"/>
      <c r="IFI38" s="10"/>
      <c r="IFJ38" s="10"/>
      <c r="IFK38" s="10"/>
      <c r="IFL38" s="10"/>
      <c r="IFM38" s="10"/>
      <c r="IFN38" s="10"/>
      <c r="IFO38" s="10"/>
      <c r="IFP38" s="10"/>
      <c r="IFQ38" s="10"/>
      <c r="IFR38" s="10"/>
      <c r="IFS38" s="10"/>
      <c r="IFT38" s="10"/>
      <c r="IFU38" s="10"/>
      <c r="IFV38" s="10"/>
      <c r="IFW38" s="10"/>
      <c r="IFX38" s="10"/>
      <c r="IFY38" s="10"/>
      <c r="IFZ38" s="10"/>
      <c r="IGA38" s="10"/>
      <c r="IGB38" s="10"/>
      <c r="IGC38" s="10"/>
      <c r="IGD38" s="10"/>
      <c r="IGE38" s="10"/>
      <c r="IGF38" s="10"/>
      <c r="IGG38" s="10"/>
      <c r="IGH38" s="10"/>
      <c r="IGI38" s="10"/>
      <c r="IGJ38" s="10"/>
      <c r="IGK38" s="10"/>
      <c r="IGL38" s="10"/>
      <c r="IGM38" s="10"/>
      <c r="IGN38" s="10"/>
      <c r="IGO38" s="10"/>
      <c r="IGP38" s="10"/>
      <c r="IGQ38" s="10"/>
      <c r="IGR38" s="10"/>
      <c r="IGS38" s="10"/>
      <c r="IGT38" s="10"/>
      <c r="IGU38" s="10"/>
      <c r="IGV38" s="10"/>
      <c r="IGW38" s="10"/>
      <c r="IGX38" s="10"/>
      <c r="IGY38" s="10"/>
      <c r="IGZ38" s="10"/>
      <c r="IHA38" s="10"/>
      <c r="IHB38" s="10"/>
      <c r="IHC38" s="10"/>
      <c r="IHD38" s="10"/>
      <c r="IHE38" s="10"/>
      <c r="IHF38" s="10"/>
      <c r="IHG38" s="10"/>
      <c r="IHH38" s="10"/>
      <c r="IHI38" s="10"/>
      <c r="IHJ38" s="10"/>
      <c r="IHK38" s="10"/>
      <c r="IHL38" s="10"/>
      <c r="IHM38" s="10"/>
      <c r="IHN38" s="10"/>
      <c r="IHO38" s="10"/>
      <c r="IHP38" s="10"/>
      <c r="IHQ38" s="10"/>
      <c r="IHR38" s="10"/>
      <c r="IHS38" s="10"/>
      <c r="IHT38" s="10"/>
      <c r="IHU38" s="10"/>
      <c r="IHV38" s="10"/>
      <c r="IHW38" s="10"/>
      <c r="IHX38" s="10"/>
      <c r="IHY38" s="10"/>
      <c r="IHZ38" s="10"/>
      <c r="IIA38" s="10"/>
      <c r="IIB38" s="10"/>
      <c r="IIC38" s="10"/>
      <c r="IID38" s="10"/>
      <c r="IIE38" s="10"/>
      <c r="IIF38" s="10"/>
      <c r="IIG38" s="10"/>
      <c r="IIH38" s="10"/>
      <c r="III38" s="10"/>
      <c r="IIJ38" s="10"/>
      <c r="IIK38" s="10"/>
      <c r="IIL38" s="10"/>
      <c r="IIM38" s="10"/>
      <c r="IIN38" s="10"/>
      <c r="IIO38" s="10"/>
      <c r="IIP38" s="10"/>
      <c r="IIQ38" s="10"/>
      <c r="IIR38" s="10"/>
      <c r="IIS38" s="10"/>
      <c r="IIT38" s="10"/>
      <c r="IIU38" s="10"/>
      <c r="IIV38" s="10"/>
      <c r="IIW38" s="10"/>
      <c r="IIX38" s="10"/>
      <c r="IIY38" s="10"/>
      <c r="IIZ38" s="10"/>
      <c r="IJA38" s="10"/>
      <c r="IJB38" s="10"/>
      <c r="IJC38" s="10"/>
      <c r="IJD38" s="10"/>
      <c r="IJE38" s="10"/>
      <c r="IJF38" s="10"/>
      <c r="IJG38" s="10"/>
      <c r="IJH38" s="10"/>
      <c r="IJI38" s="10"/>
      <c r="IJJ38" s="10"/>
      <c r="IJK38" s="10"/>
      <c r="IJL38" s="10"/>
      <c r="IJM38" s="10"/>
      <c r="IJN38" s="10"/>
      <c r="IJO38" s="10"/>
      <c r="IJP38" s="10"/>
      <c r="IJQ38" s="10"/>
      <c r="IJR38" s="10"/>
      <c r="IJS38" s="10"/>
      <c r="IJT38" s="10"/>
      <c r="IJU38" s="10"/>
      <c r="IJV38" s="10"/>
      <c r="IJW38" s="10"/>
      <c r="IJX38" s="10"/>
      <c r="IJY38" s="10"/>
      <c r="IJZ38" s="10"/>
      <c r="IKA38" s="10"/>
      <c r="IKB38" s="10"/>
      <c r="IKC38" s="10"/>
      <c r="IKD38" s="10"/>
      <c r="IKE38" s="10"/>
      <c r="IKF38" s="10"/>
      <c r="IKG38" s="10"/>
      <c r="IKH38" s="10"/>
      <c r="IKI38" s="10"/>
      <c r="IKJ38" s="10"/>
      <c r="IKK38" s="10"/>
      <c r="IKL38" s="10"/>
      <c r="IKM38" s="10"/>
      <c r="IKN38" s="10"/>
      <c r="IKO38" s="10"/>
      <c r="IKP38" s="10"/>
      <c r="IKQ38" s="10"/>
      <c r="IKR38" s="10"/>
      <c r="IKS38" s="10"/>
      <c r="IKT38" s="10"/>
      <c r="IKU38" s="10"/>
      <c r="IKV38" s="10"/>
      <c r="IKW38" s="10"/>
      <c r="IKX38" s="10"/>
      <c r="IKY38" s="10"/>
      <c r="IKZ38" s="10"/>
      <c r="ILA38" s="10"/>
      <c r="ILB38" s="10"/>
      <c r="ILC38" s="10"/>
      <c r="ILD38" s="10"/>
      <c r="ILE38" s="10"/>
      <c r="ILF38" s="10"/>
      <c r="ILG38" s="10"/>
      <c r="ILH38" s="10"/>
      <c r="ILI38" s="10"/>
      <c r="ILJ38" s="10"/>
      <c r="ILK38" s="10"/>
      <c r="ILL38" s="10"/>
      <c r="ILM38" s="10"/>
      <c r="ILN38" s="10"/>
      <c r="ILO38" s="10"/>
      <c r="ILP38" s="10"/>
      <c r="ILQ38" s="10"/>
      <c r="ILR38" s="10"/>
      <c r="ILS38" s="10"/>
      <c r="ILT38" s="10"/>
      <c r="ILU38" s="10"/>
      <c r="ILV38" s="10"/>
      <c r="ILW38" s="10"/>
      <c r="ILX38" s="10"/>
      <c r="ILY38" s="10"/>
      <c r="ILZ38" s="10"/>
      <c r="IMA38" s="10"/>
      <c r="IMB38" s="10"/>
      <c r="IMC38" s="10"/>
      <c r="IMD38" s="10"/>
      <c r="IME38" s="10"/>
      <c r="IMF38" s="10"/>
      <c r="IMG38" s="10"/>
      <c r="IMH38" s="10"/>
      <c r="IMI38" s="10"/>
      <c r="IMJ38" s="10"/>
      <c r="IMK38" s="10"/>
      <c r="IML38" s="10"/>
      <c r="IMM38" s="10"/>
      <c r="IMN38" s="10"/>
      <c r="IMO38" s="10"/>
      <c r="IMP38" s="10"/>
      <c r="IMQ38" s="10"/>
      <c r="IMR38" s="10"/>
      <c r="IMS38" s="10"/>
      <c r="IMT38" s="10"/>
      <c r="IMU38" s="10"/>
      <c r="IMV38" s="10"/>
      <c r="IMW38" s="10"/>
      <c r="IMX38" s="10"/>
      <c r="IMY38" s="10"/>
      <c r="IMZ38" s="10"/>
      <c r="INA38" s="10"/>
      <c r="INB38" s="10"/>
      <c r="INC38" s="10"/>
      <c r="IND38" s="10"/>
      <c r="INE38" s="10"/>
      <c r="INF38" s="10"/>
      <c r="ING38" s="10"/>
      <c r="INH38" s="10"/>
      <c r="INI38" s="10"/>
      <c r="INJ38" s="10"/>
      <c r="INK38" s="10"/>
      <c r="INL38" s="10"/>
      <c r="INM38" s="10"/>
      <c r="INN38" s="10"/>
      <c r="INO38" s="10"/>
      <c r="INP38" s="10"/>
      <c r="INQ38" s="10"/>
      <c r="INR38" s="10"/>
      <c r="INS38" s="10"/>
      <c r="INT38" s="10"/>
      <c r="INU38" s="10"/>
      <c r="INV38" s="10"/>
      <c r="INW38" s="10"/>
      <c r="INX38" s="10"/>
      <c r="INY38" s="10"/>
      <c r="INZ38" s="10"/>
      <c r="IOA38" s="10"/>
      <c r="IOB38" s="10"/>
      <c r="IOC38" s="10"/>
      <c r="IOD38" s="10"/>
      <c r="IOE38" s="10"/>
      <c r="IOF38" s="10"/>
      <c r="IOG38" s="10"/>
      <c r="IOH38" s="10"/>
      <c r="IOI38" s="10"/>
      <c r="IOJ38" s="10"/>
      <c r="IOK38" s="10"/>
      <c r="IOL38" s="10"/>
      <c r="IOM38" s="10"/>
      <c r="ION38" s="10"/>
      <c r="IOO38" s="10"/>
      <c r="IOP38" s="10"/>
      <c r="IOQ38" s="10"/>
      <c r="IOR38" s="10"/>
      <c r="IOS38" s="10"/>
      <c r="IOT38" s="10"/>
      <c r="IOU38" s="10"/>
      <c r="IOV38" s="10"/>
      <c r="IOW38" s="10"/>
      <c r="IOX38" s="10"/>
      <c r="IOY38" s="10"/>
      <c r="IOZ38" s="10"/>
      <c r="IPA38" s="10"/>
      <c r="IPB38" s="10"/>
      <c r="IPC38" s="10"/>
      <c r="IPD38" s="10"/>
      <c r="IPE38" s="10"/>
      <c r="IPF38" s="10"/>
      <c r="IPG38" s="10"/>
      <c r="IPH38" s="10"/>
      <c r="IPI38" s="10"/>
      <c r="IPJ38" s="10"/>
      <c r="IPK38" s="10"/>
      <c r="IPL38" s="10"/>
      <c r="IPM38" s="10"/>
      <c r="IPN38" s="10"/>
      <c r="IPO38" s="10"/>
      <c r="IPP38" s="10"/>
      <c r="IPQ38" s="10"/>
      <c r="IPR38" s="10"/>
      <c r="IPS38" s="10"/>
      <c r="IPT38" s="10"/>
      <c r="IPU38" s="10"/>
      <c r="IPV38" s="10"/>
      <c r="IPW38" s="10"/>
      <c r="IPX38" s="10"/>
      <c r="IPY38" s="10"/>
      <c r="IPZ38" s="10"/>
      <c r="IQA38" s="10"/>
      <c r="IQB38" s="10"/>
      <c r="IQC38" s="10"/>
      <c r="IQD38" s="10"/>
      <c r="IQE38" s="10"/>
      <c r="IQF38" s="10"/>
      <c r="IQG38" s="10"/>
      <c r="IQH38" s="10"/>
      <c r="IQI38" s="10"/>
      <c r="IQJ38" s="10"/>
      <c r="IQK38" s="10"/>
      <c r="IQL38" s="10"/>
      <c r="IQM38" s="10"/>
      <c r="IQN38" s="10"/>
      <c r="IQO38" s="10"/>
      <c r="IQP38" s="10"/>
      <c r="IQQ38" s="10"/>
      <c r="IQR38" s="10"/>
      <c r="IQS38" s="10"/>
      <c r="IQT38" s="10"/>
      <c r="IQU38" s="10"/>
      <c r="IQV38" s="10"/>
      <c r="IQW38" s="10"/>
      <c r="IQX38" s="10"/>
      <c r="IQY38" s="10"/>
      <c r="IQZ38" s="10"/>
      <c r="IRA38" s="10"/>
      <c r="IRB38" s="10"/>
      <c r="IRC38" s="10"/>
      <c r="IRD38" s="10"/>
      <c r="IRE38" s="10"/>
      <c r="IRF38" s="10"/>
      <c r="IRG38" s="10"/>
      <c r="IRH38" s="10"/>
      <c r="IRI38" s="10"/>
      <c r="IRJ38" s="10"/>
      <c r="IRK38" s="10"/>
      <c r="IRL38" s="10"/>
      <c r="IRM38" s="10"/>
      <c r="IRN38" s="10"/>
      <c r="IRO38" s="10"/>
      <c r="IRP38" s="10"/>
      <c r="IRQ38" s="10"/>
      <c r="IRR38" s="10"/>
      <c r="IRS38" s="10"/>
      <c r="IRT38" s="10"/>
      <c r="IRU38" s="10"/>
      <c r="IRV38" s="10"/>
      <c r="IRW38" s="10"/>
      <c r="IRX38" s="10"/>
      <c r="IRY38" s="10"/>
      <c r="IRZ38" s="10"/>
      <c r="ISA38" s="10"/>
      <c r="ISB38" s="10"/>
      <c r="ISC38" s="10"/>
      <c r="ISD38" s="10"/>
      <c r="ISE38" s="10"/>
      <c r="ISF38" s="10"/>
      <c r="ISG38" s="10"/>
      <c r="ISH38" s="10"/>
      <c r="ISI38" s="10"/>
      <c r="ISJ38" s="10"/>
      <c r="ISK38" s="10"/>
      <c r="ISL38" s="10"/>
      <c r="ISM38" s="10"/>
      <c r="ISN38" s="10"/>
      <c r="ISO38" s="10"/>
      <c r="ISP38" s="10"/>
      <c r="ISQ38" s="10"/>
      <c r="ISR38" s="10"/>
      <c r="ISS38" s="10"/>
      <c r="IST38" s="10"/>
      <c r="ISU38" s="10"/>
      <c r="ISV38" s="10"/>
      <c r="ISW38" s="10"/>
      <c r="ISX38" s="10"/>
      <c r="ISY38" s="10"/>
      <c r="ISZ38" s="10"/>
      <c r="ITA38" s="10"/>
      <c r="ITB38" s="10"/>
      <c r="ITC38" s="10"/>
      <c r="ITD38" s="10"/>
      <c r="ITE38" s="10"/>
      <c r="ITF38" s="10"/>
      <c r="ITG38" s="10"/>
      <c r="ITH38" s="10"/>
      <c r="ITI38" s="10"/>
      <c r="ITJ38" s="10"/>
      <c r="ITK38" s="10"/>
      <c r="ITL38" s="10"/>
      <c r="ITM38" s="10"/>
      <c r="ITN38" s="10"/>
      <c r="ITO38" s="10"/>
      <c r="ITP38" s="10"/>
      <c r="ITQ38" s="10"/>
      <c r="ITR38" s="10"/>
      <c r="ITS38" s="10"/>
      <c r="ITT38" s="10"/>
      <c r="ITU38" s="10"/>
      <c r="ITV38" s="10"/>
      <c r="ITW38" s="10"/>
      <c r="ITX38" s="10"/>
      <c r="ITY38" s="10"/>
      <c r="ITZ38" s="10"/>
      <c r="IUA38" s="10"/>
      <c r="IUB38" s="10"/>
      <c r="IUC38" s="10"/>
      <c r="IUD38" s="10"/>
      <c r="IUE38" s="10"/>
      <c r="IUF38" s="10"/>
      <c r="IUG38" s="10"/>
      <c r="IUH38" s="10"/>
      <c r="IUI38" s="10"/>
      <c r="IUJ38" s="10"/>
      <c r="IUK38" s="10"/>
      <c r="IUL38" s="10"/>
      <c r="IUM38" s="10"/>
      <c r="IUN38" s="10"/>
      <c r="IUO38" s="10"/>
      <c r="IUP38" s="10"/>
      <c r="IUQ38" s="10"/>
      <c r="IUR38" s="10"/>
      <c r="IUS38" s="10"/>
      <c r="IUT38" s="10"/>
      <c r="IUU38" s="10"/>
      <c r="IUV38" s="10"/>
      <c r="IUW38" s="10"/>
      <c r="IUX38" s="10"/>
      <c r="IUY38" s="10"/>
      <c r="IUZ38" s="10"/>
      <c r="IVA38" s="10"/>
      <c r="IVB38" s="10"/>
      <c r="IVC38" s="10"/>
      <c r="IVD38" s="10"/>
      <c r="IVE38" s="10"/>
      <c r="IVF38" s="10"/>
      <c r="IVG38" s="10"/>
      <c r="IVH38" s="10"/>
      <c r="IVI38" s="10"/>
      <c r="IVJ38" s="10"/>
      <c r="IVK38" s="10"/>
      <c r="IVL38" s="10"/>
      <c r="IVM38" s="10"/>
      <c r="IVN38" s="10"/>
      <c r="IVO38" s="10"/>
      <c r="IVP38" s="10"/>
      <c r="IVQ38" s="10"/>
      <c r="IVR38" s="10"/>
      <c r="IVS38" s="10"/>
      <c r="IVT38" s="10"/>
      <c r="IVU38" s="10"/>
      <c r="IVV38" s="10"/>
      <c r="IVW38" s="10"/>
      <c r="IVX38" s="10"/>
      <c r="IVY38" s="10"/>
      <c r="IVZ38" s="10"/>
      <c r="IWA38" s="10"/>
      <c r="IWB38" s="10"/>
      <c r="IWC38" s="10"/>
      <c r="IWD38" s="10"/>
      <c r="IWE38" s="10"/>
      <c r="IWF38" s="10"/>
      <c r="IWG38" s="10"/>
      <c r="IWH38" s="10"/>
      <c r="IWI38" s="10"/>
      <c r="IWJ38" s="10"/>
      <c r="IWK38" s="10"/>
      <c r="IWL38" s="10"/>
      <c r="IWM38" s="10"/>
      <c r="IWN38" s="10"/>
      <c r="IWO38" s="10"/>
      <c r="IWP38" s="10"/>
      <c r="IWQ38" s="10"/>
      <c r="IWR38" s="10"/>
      <c r="IWS38" s="10"/>
      <c r="IWT38" s="10"/>
      <c r="IWU38" s="10"/>
      <c r="IWV38" s="10"/>
      <c r="IWW38" s="10"/>
      <c r="IWX38" s="10"/>
      <c r="IWY38" s="10"/>
      <c r="IWZ38" s="10"/>
      <c r="IXA38" s="10"/>
      <c r="IXB38" s="10"/>
      <c r="IXC38" s="10"/>
      <c r="IXD38" s="10"/>
      <c r="IXE38" s="10"/>
      <c r="IXF38" s="10"/>
      <c r="IXG38" s="10"/>
      <c r="IXH38" s="10"/>
      <c r="IXI38" s="10"/>
      <c r="IXJ38" s="10"/>
      <c r="IXK38" s="10"/>
      <c r="IXL38" s="10"/>
      <c r="IXM38" s="10"/>
      <c r="IXN38" s="10"/>
      <c r="IXO38" s="10"/>
      <c r="IXP38" s="10"/>
      <c r="IXQ38" s="10"/>
      <c r="IXR38" s="10"/>
      <c r="IXS38" s="10"/>
      <c r="IXT38" s="10"/>
      <c r="IXU38" s="10"/>
      <c r="IXV38" s="10"/>
      <c r="IXW38" s="10"/>
      <c r="IXX38" s="10"/>
      <c r="IXY38" s="10"/>
      <c r="IXZ38" s="10"/>
      <c r="IYA38" s="10"/>
      <c r="IYB38" s="10"/>
      <c r="IYC38" s="10"/>
      <c r="IYD38" s="10"/>
      <c r="IYE38" s="10"/>
      <c r="IYF38" s="10"/>
      <c r="IYG38" s="10"/>
      <c r="IYH38" s="10"/>
      <c r="IYI38" s="10"/>
      <c r="IYJ38" s="10"/>
      <c r="IYK38" s="10"/>
      <c r="IYL38" s="10"/>
      <c r="IYM38" s="10"/>
      <c r="IYN38" s="10"/>
      <c r="IYO38" s="10"/>
      <c r="IYP38" s="10"/>
      <c r="IYQ38" s="10"/>
      <c r="IYR38" s="10"/>
      <c r="IYS38" s="10"/>
      <c r="IYT38" s="10"/>
      <c r="IYU38" s="10"/>
      <c r="IYV38" s="10"/>
      <c r="IYW38" s="10"/>
      <c r="IYX38" s="10"/>
      <c r="IYY38" s="10"/>
      <c r="IYZ38" s="10"/>
      <c r="IZA38" s="10"/>
      <c r="IZB38" s="10"/>
      <c r="IZC38" s="10"/>
      <c r="IZD38" s="10"/>
      <c r="IZE38" s="10"/>
      <c r="IZF38" s="10"/>
      <c r="IZG38" s="10"/>
      <c r="IZH38" s="10"/>
      <c r="IZI38" s="10"/>
      <c r="IZJ38" s="10"/>
      <c r="IZK38" s="10"/>
      <c r="IZL38" s="10"/>
      <c r="IZM38" s="10"/>
      <c r="IZN38" s="10"/>
      <c r="IZO38" s="10"/>
      <c r="IZP38" s="10"/>
      <c r="IZQ38" s="10"/>
      <c r="IZR38" s="10"/>
      <c r="IZS38" s="10"/>
      <c r="IZT38" s="10"/>
      <c r="IZU38" s="10"/>
      <c r="IZV38" s="10"/>
      <c r="IZW38" s="10"/>
      <c r="IZX38" s="10"/>
      <c r="IZY38" s="10"/>
      <c r="IZZ38" s="10"/>
      <c r="JAA38" s="10"/>
      <c r="JAB38" s="10"/>
      <c r="JAC38" s="10"/>
      <c r="JAD38" s="10"/>
      <c r="JAE38" s="10"/>
      <c r="JAF38" s="10"/>
      <c r="JAG38" s="10"/>
      <c r="JAH38" s="10"/>
      <c r="JAI38" s="10"/>
      <c r="JAJ38" s="10"/>
      <c r="JAK38" s="10"/>
      <c r="JAL38" s="10"/>
      <c r="JAM38" s="10"/>
      <c r="JAN38" s="10"/>
      <c r="JAO38" s="10"/>
      <c r="JAP38" s="10"/>
      <c r="JAQ38" s="10"/>
      <c r="JAR38" s="10"/>
      <c r="JAS38" s="10"/>
      <c r="JAT38" s="10"/>
      <c r="JAU38" s="10"/>
      <c r="JAV38" s="10"/>
      <c r="JAW38" s="10"/>
      <c r="JAX38" s="10"/>
      <c r="JAY38" s="10"/>
      <c r="JAZ38" s="10"/>
      <c r="JBA38" s="10"/>
      <c r="JBB38" s="10"/>
      <c r="JBC38" s="10"/>
      <c r="JBD38" s="10"/>
      <c r="JBE38" s="10"/>
      <c r="JBF38" s="10"/>
      <c r="JBG38" s="10"/>
      <c r="JBH38" s="10"/>
      <c r="JBI38" s="10"/>
      <c r="JBJ38" s="10"/>
      <c r="JBK38" s="10"/>
      <c r="JBL38" s="10"/>
      <c r="JBM38" s="10"/>
      <c r="JBN38" s="10"/>
      <c r="JBO38" s="10"/>
      <c r="JBP38" s="10"/>
      <c r="JBQ38" s="10"/>
      <c r="JBR38" s="10"/>
      <c r="JBS38" s="10"/>
      <c r="JBT38" s="10"/>
      <c r="JBU38" s="10"/>
      <c r="JBV38" s="10"/>
      <c r="JBW38" s="10"/>
      <c r="JBX38" s="10"/>
      <c r="JBY38" s="10"/>
      <c r="JBZ38" s="10"/>
      <c r="JCA38" s="10"/>
      <c r="JCB38" s="10"/>
      <c r="JCC38" s="10"/>
      <c r="JCD38" s="10"/>
      <c r="JCE38" s="10"/>
      <c r="JCF38" s="10"/>
      <c r="JCG38" s="10"/>
      <c r="JCH38" s="10"/>
      <c r="JCI38" s="10"/>
      <c r="JCJ38" s="10"/>
      <c r="JCK38" s="10"/>
      <c r="JCL38" s="10"/>
      <c r="JCM38" s="10"/>
      <c r="JCN38" s="10"/>
      <c r="JCO38" s="10"/>
      <c r="JCP38" s="10"/>
      <c r="JCQ38" s="10"/>
      <c r="JCR38" s="10"/>
      <c r="JCS38" s="10"/>
      <c r="JCT38" s="10"/>
      <c r="JCU38" s="10"/>
      <c r="JCV38" s="10"/>
      <c r="JCW38" s="10"/>
      <c r="JCX38" s="10"/>
      <c r="JCY38" s="10"/>
      <c r="JCZ38" s="10"/>
      <c r="JDA38" s="10"/>
      <c r="JDB38" s="10"/>
      <c r="JDC38" s="10"/>
      <c r="JDD38" s="10"/>
      <c r="JDE38" s="10"/>
      <c r="JDF38" s="10"/>
      <c r="JDG38" s="10"/>
      <c r="JDH38" s="10"/>
      <c r="JDI38" s="10"/>
      <c r="JDJ38" s="10"/>
      <c r="JDK38" s="10"/>
      <c r="JDL38" s="10"/>
      <c r="JDM38" s="10"/>
      <c r="JDN38" s="10"/>
      <c r="JDO38" s="10"/>
      <c r="JDP38" s="10"/>
      <c r="JDQ38" s="10"/>
      <c r="JDR38" s="10"/>
      <c r="JDS38" s="10"/>
      <c r="JDT38" s="10"/>
      <c r="JDU38" s="10"/>
      <c r="JDV38" s="10"/>
      <c r="JDW38" s="10"/>
      <c r="JDX38" s="10"/>
      <c r="JDY38" s="10"/>
      <c r="JDZ38" s="10"/>
      <c r="JEA38" s="10"/>
      <c r="JEB38" s="10"/>
      <c r="JEC38" s="10"/>
      <c r="JED38" s="10"/>
      <c r="JEE38" s="10"/>
      <c r="JEF38" s="10"/>
      <c r="JEG38" s="10"/>
      <c r="JEH38" s="10"/>
      <c r="JEI38" s="10"/>
      <c r="JEJ38" s="10"/>
      <c r="JEK38" s="10"/>
      <c r="JEL38" s="10"/>
      <c r="JEM38" s="10"/>
      <c r="JEN38" s="10"/>
      <c r="JEO38" s="10"/>
      <c r="JEP38" s="10"/>
      <c r="JEQ38" s="10"/>
      <c r="JER38" s="10"/>
      <c r="JES38" s="10"/>
      <c r="JET38" s="10"/>
      <c r="JEU38" s="10"/>
      <c r="JEV38" s="10"/>
      <c r="JEW38" s="10"/>
      <c r="JEX38" s="10"/>
      <c r="JEY38" s="10"/>
      <c r="JEZ38" s="10"/>
      <c r="JFA38" s="10"/>
      <c r="JFB38" s="10"/>
      <c r="JFC38" s="10"/>
      <c r="JFD38" s="10"/>
      <c r="JFE38" s="10"/>
      <c r="JFF38" s="10"/>
      <c r="JFG38" s="10"/>
      <c r="JFH38" s="10"/>
      <c r="JFI38" s="10"/>
      <c r="JFJ38" s="10"/>
      <c r="JFK38" s="10"/>
      <c r="JFL38" s="10"/>
      <c r="JFM38" s="10"/>
      <c r="JFN38" s="10"/>
      <c r="JFO38" s="10"/>
      <c r="JFP38" s="10"/>
      <c r="JFQ38" s="10"/>
      <c r="JFR38" s="10"/>
      <c r="JFS38" s="10"/>
      <c r="JFT38" s="10"/>
      <c r="JFU38" s="10"/>
      <c r="JFV38" s="10"/>
      <c r="JFW38" s="10"/>
      <c r="JFX38" s="10"/>
      <c r="JFY38" s="10"/>
      <c r="JFZ38" s="10"/>
      <c r="JGA38" s="10"/>
      <c r="JGB38" s="10"/>
      <c r="JGC38" s="10"/>
      <c r="JGD38" s="10"/>
      <c r="JGE38" s="10"/>
      <c r="JGF38" s="10"/>
      <c r="JGG38" s="10"/>
      <c r="JGH38" s="10"/>
      <c r="JGI38" s="10"/>
      <c r="JGJ38" s="10"/>
      <c r="JGK38" s="10"/>
      <c r="JGL38" s="10"/>
      <c r="JGM38" s="10"/>
      <c r="JGN38" s="10"/>
      <c r="JGO38" s="10"/>
      <c r="JGP38" s="10"/>
      <c r="JGQ38" s="10"/>
      <c r="JGR38" s="10"/>
      <c r="JGS38" s="10"/>
      <c r="JGT38" s="10"/>
      <c r="JGU38" s="10"/>
      <c r="JGV38" s="10"/>
      <c r="JGW38" s="10"/>
      <c r="JGX38" s="10"/>
      <c r="JGY38" s="10"/>
      <c r="JGZ38" s="10"/>
      <c r="JHA38" s="10"/>
      <c r="JHB38" s="10"/>
      <c r="JHC38" s="10"/>
      <c r="JHD38" s="10"/>
      <c r="JHE38" s="10"/>
      <c r="JHF38" s="10"/>
      <c r="JHG38" s="10"/>
      <c r="JHH38" s="10"/>
      <c r="JHI38" s="10"/>
      <c r="JHJ38" s="10"/>
      <c r="JHK38" s="10"/>
      <c r="JHL38" s="10"/>
      <c r="JHM38" s="10"/>
      <c r="JHN38" s="10"/>
      <c r="JHO38" s="10"/>
      <c r="JHP38" s="10"/>
      <c r="JHQ38" s="10"/>
      <c r="JHR38" s="10"/>
      <c r="JHS38" s="10"/>
      <c r="JHT38" s="10"/>
      <c r="JHU38" s="10"/>
      <c r="JHV38" s="10"/>
      <c r="JHW38" s="10"/>
      <c r="JHX38" s="10"/>
      <c r="JHY38" s="10"/>
      <c r="JHZ38" s="10"/>
      <c r="JIA38" s="10"/>
      <c r="JIB38" s="10"/>
      <c r="JIC38" s="10"/>
      <c r="JID38" s="10"/>
      <c r="JIE38" s="10"/>
      <c r="JIF38" s="10"/>
      <c r="JIG38" s="10"/>
      <c r="JIH38" s="10"/>
      <c r="JII38" s="10"/>
      <c r="JIJ38" s="10"/>
      <c r="JIK38" s="10"/>
      <c r="JIL38" s="10"/>
      <c r="JIM38" s="10"/>
      <c r="JIN38" s="10"/>
      <c r="JIO38" s="10"/>
      <c r="JIP38" s="10"/>
      <c r="JIQ38" s="10"/>
      <c r="JIR38" s="10"/>
      <c r="JIS38" s="10"/>
      <c r="JIT38" s="10"/>
      <c r="JIU38" s="10"/>
      <c r="JIV38" s="10"/>
      <c r="JIW38" s="10"/>
      <c r="JIX38" s="10"/>
      <c r="JIY38" s="10"/>
      <c r="JIZ38" s="10"/>
      <c r="JJA38" s="10"/>
      <c r="JJB38" s="10"/>
      <c r="JJC38" s="10"/>
      <c r="JJD38" s="10"/>
      <c r="JJE38" s="10"/>
      <c r="JJF38" s="10"/>
      <c r="JJG38" s="10"/>
      <c r="JJH38" s="10"/>
      <c r="JJI38" s="10"/>
      <c r="JJJ38" s="10"/>
      <c r="JJK38" s="10"/>
      <c r="JJL38" s="10"/>
      <c r="JJM38" s="10"/>
      <c r="JJN38" s="10"/>
      <c r="JJO38" s="10"/>
      <c r="JJP38" s="10"/>
      <c r="JJQ38" s="10"/>
      <c r="JJR38" s="10"/>
      <c r="JJS38" s="10"/>
      <c r="JJT38" s="10"/>
      <c r="JJU38" s="10"/>
      <c r="JJV38" s="10"/>
      <c r="JJW38" s="10"/>
      <c r="JJX38" s="10"/>
      <c r="JJY38" s="10"/>
      <c r="JJZ38" s="10"/>
      <c r="JKA38" s="10"/>
      <c r="JKB38" s="10"/>
      <c r="JKC38" s="10"/>
      <c r="JKD38" s="10"/>
      <c r="JKE38" s="10"/>
      <c r="JKF38" s="10"/>
      <c r="JKG38" s="10"/>
      <c r="JKH38" s="10"/>
      <c r="JKI38" s="10"/>
      <c r="JKJ38" s="10"/>
      <c r="JKK38" s="10"/>
      <c r="JKL38" s="10"/>
      <c r="JKM38" s="10"/>
      <c r="JKN38" s="10"/>
      <c r="JKO38" s="10"/>
      <c r="JKP38" s="10"/>
      <c r="JKQ38" s="10"/>
      <c r="JKR38" s="10"/>
      <c r="JKS38" s="10"/>
      <c r="JKT38" s="10"/>
      <c r="JKU38" s="10"/>
      <c r="JKV38" s="10"/>
      <c r="JKW38" s="10"/>
      <c r="JKX38" s="10"/>
      <c r="JKY38" s="10"/>
      <c r="JKZ38" s="10"/>
      <c r="JLA38" s="10"/>
      <c r="JLB38" s="10"/>
      <c r="JLC38" s="10"/>
      <c r="JLD38" s="10"/>
      <c r="JLE38" s="10"/>
      <c r="JLF38" s="10"/>
      <c r="JLG38" s="10"/>
      <c r="JLH38" s="10"/>
      <c r="JLI38" s="10"/>
      <c r="JLJ38" s="10"/>
      <c r="JLK38" s="10"/>
      <c r="JLL38" s="10"/>
      <c r="JLM38" s="10"/>
      <c r="JLN38" s="10"/>
      <c r="JLO38" s="10"/>
      <c r="JLP38" s="10"/>
      <c r="JLQ38" s="10"/>
      <c r="JLR38" s="10"/>
      <c r="JLS38" s="10"/>
      <c r="JLT38" s="10"/>
      <c r="JLU38" s="10"/>
      <c r="JLV38" s="10"/>
      <c r="JLW38" s="10"/>
      <c r="JLX38" s="10"/>
      <c r="JLY38" s="10"/>
      <c r="JLZ38" s="10"/>
      <c r="JMA38" s="10"/>
      <c r="JMB38" s="10"/>
      <c r="JMC38" s="10"/>
      <c r="JMD38" s="10"/>
      <c r="JME38" s="10"/>
      <c r="JMF38" s="10"/>
      <c r="JMG38" s="10"/>
      <c r="JMH38" s="10"/>
      <c r="JMI38" s="10"/>
      <c r="JMJ38" s="10"/>
      <c r="JMK38" s="10"/>
      <c r="JML38" s="10"/>
      <c r="JMM38" s="10"/>
      <c r="JMN38" s="10"/>
      <c r="JMO38" s="10"/>
      <c r="JMP38" s="10"/>
      <c r="JMQ38" s="10"/>
      <c r="JMR38" s="10"/>
      <c r="JMS38" s="10"/>
      <c r="JMT38" s="10"/>
      <c r="JMU38" s="10"/>
      <c r="JMV38" s="10"/>
      <c r="JMW38" s="10"/>
      <c r="JMX38" s="10"/>
      <c r="JMY38" s="10"/>
      <c r="JMZ38" s="10"/>
      <c r="JNA38" s="10"/>
      <c r="JNB38" s="10"/>
      <c r="JNC38" s="10"/>
      <c r="JND38" s="10"/>
      <c r="JNE38" s="10"/>
      <c r="JNF38" s="10"/>
      <c r="JNG38" s="10"/>
      <c r="JNH38" s="10"/>
      <c r="JNI38" s="10"/>
      <c r="JNJ38" s="10"/>
      <c r="JNK38" s="10"/>
      <c r="JNL38" s="10"/>
      <c r="JNM38" s="10"/>
      <c r="JNN38" s="10"/>
      <c r="JNO38" s="10"/>
      <c r="JNP38" s="10"/>
      <c r="JNQ38" s="10"/>
      <c r="JNR38" s="10"/>
      <c r="JNS38" s="10"/>
      <c r="JNT38" s="10"/>
      <c r="JNU38" s="10"/>
      <c r="JNV38" s="10"/>
      <c r="JNW38" s="10"/>
      <c r="JNX38" s="10"/>
      <c r="JNY38" s="10"/>
      <c r="JNZ38" s="10"/>
      <c r="JOA38" s="10"/>
      <c r="JOB38" s="10"/>
      <c r="JOC38" s="10"/>
      <c r="JOD38" s="10"/>
      <c r="JOE38" s="10"/>
      <c r="JOF38" s="10"/>
      <c r="JOG38" s="10"/>
      <c r="JOH38" s="10"/>
      <c r="JOI38" s="10"/>
      <c r="JOJ38" s="10"/>
      <c r="JOK38" s="10"/>
      <c r="JOL38" s="10"/>
      <c r="JOM38" s="10"/>
      <c r="JON38" s="10"/>
      <c r="JOO38" s="10"/>
      <c r="JOP38" s="10"/>
      <c r="JOQ38" s="10"/>
      <c r="JOR38" s="10"/>
      <c r="JOS38" s="10"/>
      <c r="JOT38" s="10"/>
      <c r="JOU38" s="10"/>
      <c r="JOV38" s="10"/>
      <c r="JOW38" s="10"/>
      <c r="JOX38" s="10"/>
      <c r="JOY38" s="10"/>
      <c r="JOZ38" s="10"/>
      <c r="JPA38" s="10"/>
      <c r="JPB38" s="10"/>
      <c r="JPC38" s="10"/>
      <c r="JPD38" s="10"/>
      <c r="JPE38" s="10"/>
      <c r="JPF38" s="10"/>
      <c r="JPG38" s="10"/>
      <c r="JPH38" s="10"/>
      <c r="JPI38" s="10"/>
      <c r="JPJ38" s="10"/>
      <c r="JPK38" s="10"/>
      <c r="JPL38" s="10"/>
      <c r="JPM38" s="10"/>
      <c r="JPN38" s="10"/>
      <c r="JPO38" s="10"/>
      <c r="JPP38" s="10"/>
      <c r="JPQ38" s="10"/>
      <c r="JPR38" s="10"/>
      <c r="JPS38" s="10"/>
      <c r="JPT38" s="10"/>
      <c r="JPU38" s="10"/>
      <c r="JPV38" s="10"/>
      <c r="JPW38" s="10"/>
      <c r="JPX38" s="10"/>
      <c r="JPY38" s="10"/>
      <c r="JPZ38" s="10"/>
      <c r="JQA38" s="10"/>
      <c r="JQB38" s="10"/>
      <c r="JQC38" s="10"/>
      <c r="JQD38" s="10"/>
      <c r="JQE38" s="10"/>
      <c r="JQF38" s="10"/>
      <c r="JQG38" s="10"/>
      <c r="JQH38" s="10"/>
      <c r="JQI38" s="10"/>
      <c r="JQJ38" s="10"/>
      <c r="JQK38" s="10"/>
      <c r="JQL38" s="10"/>
      <c r="JQM38" s="10"/>
      <c r="JQN38" s="10"/>
      <c r="JQO38" s="10"/>
      <c r="JQP38" s="10"/>
      <c r="JQQ38" s="10"/>
      <c r="JQR38" s="10"/>
      <c r="JQS38" s="10"/>
      <c r="JQT38" s="10"/>
      <c r="JQU38" s="10"/>
      <c r="JQV38" s="10"/>
      <c r="JQW38" s="10"/>
      <c r="JQX38" s="10"/>
      <c r="JQY38" s="10"/>
      <c r="JQZ38" s="10"/>
      <c r="JRA38" s="10"/>
      <c r="JRB38" s="10"/>
      <c r="JRC38" s="10"/>
      <c r="JRD38" s="10"/>
      <c r="JRE38" s="10"/>
      <c r="JRF38" s="10"/>
      <c r="JRG38" s="10"/>
      <c r="JRH38" s="10"/>
      <c r="JRI38" s="10"/>
      <c r="JRJ38" s="10"/>
      <c r="JRK38" s="10"/>
      <c r="JRL38" s="10"/>
      <c r="JRM38" s="10"/>
      <c r="JRN38" s="10"/>
      <c r="JRO38" s="10"/>
      <c r="JRP38" s="10"/>
      <c r="JRQ38" s="10"/>
      <c r="JRR38" s="10"/>
      <c r="JRS38" s="10"/>
      <c r="JRT38" s="10"/>
      <c r="JRU38" s="10"/>
      <c r="JRV38" s="10"/>
      <c r="JRW38" s="10"/>
      <c r="JRX38" s="10"/>
      <c r="JRY38" s="10"/>
      <c r="JRZ38" s="10"/>
      <c r="JSA38" s="10"/>
      <c r="JSB38" s="10"/>
      <c r="JSC38" s="10"/>
      <c r="JSD38" s="10"/>
      <c r="JSE38" s="10"/>
      <c r="JSF38" s="10"/>
      <c r="JSG38" s="10"/>
      <c r="JSH38" s="10"/>
      <c r="JSI38" s="10"/>
      <c r="JSJ38" s="10"/>
      <c r="JSK38" s="10"/>
      <c r="JSL38" s="10"/>
      <c r="JSM38" s="10"/>
      <c r="JSN38" s="10"/>
      <c r="JSO38" s="10"/>
      <c r="JSP38" s="10"/>
      <c r="JSQ38" s="10"/>
      <c r="JSR38" s="10"/>
      <c r="JSS38" s="10"/>
      <c r="JST38" s="10"/>
      <c r="JSU38" s="10"/>
      <c r="JSV38" s="10"/>
      <c r="JSW38" s="10"/>
      <c r="JSX38" s="10"/>
      <c r="JSY38" s="10"/>
      <c r="JSZ38" s="10"/>
      <c r="JTA38" s="10"/>
      <c r="JTB38" s="10"/>
      <c r="JTC38" s="10"/>
      <c r="JTD38" s="10"/>
      <c r="JTE38" s="10"/>
      <c r="JTF38" s="10"/>
      <c r="JTG38" s="10"/>
      <c r="JTH38" s="10"/>
      <c r="JTI38" s="10"/>
      <c r="JTJ38" s="10"/>
      <c r="JTK38" s="10"/>
      <c r="JTL38" s="10"/>
      <c r="JTM38" s="10"/>
      <c r="JTN38" s="10"/>
      <c r="JTO38" s="10"/>
      <c r="JTP38" s="10"/>
      <c r="JTQ38" s="10"/>
      <c r="JTR38" s="10"/>
      <c r="JTS38" s="10"/>
      <c r="JTT38" s="10"/>
      <c r="JTU38" s="10"/>
      <c r="JTV38" s="10"/>
      <c r="JTW38" s="10"/>
      <c r="JTX38" s="10"/>
      <c r="JTY38" s="10"/>
      <c r="JTZ38" s="10"/>
      <c r="JUA38" s="10"/>
      <c r="JUB38" s="10"/>
      <c r="JUC38" s="10"/>
      <c r="JUD38" s="10"/>
      <c r="JUE38" s="10"/>
      <c r="JUF38" s="10"/>
      <c r="JUG38" s="10"/>
      <c r="JUH38" s="10"/>
      <c r="JUI38" s="10"/>
      <c r="JUJ38" s="10"/>
      <c r="JUK38" s="10"/>
      <c r="JUL38" s="10"/>
      <c r="JUM38" s="10"/>
      <c r="JUN38" s="10"/>
      <c r="JUO38" s="10"/>
      <c r="JUP38" s="10"/>
      <c r="JUQ38" s="10"/>
      <c r="JUR38" s="10"/>
      <c r="JUS38" s="10"/>
      <c r="JUT38" s="10"/>
      <c r="JUU38" s="10"/>
      <c r="JUV38" s="10"/>
      <c r="JUW38" s="10"/>
      <c r="JUX38" s="10"/>
      <c r="JUY38" s="10"/>
      <c r="JUZ38" s="10"/>
      <c r="JVA38" s="10"/>
      <c r="JVB38" s="10"/>
      <c r="JVC38" s="10"/>
      <c r="JVD38" s="10"/>
      <c r="JVE38" s="10"/>
      <c r="JVF38" s="10"/>
      <c r="JVG38" s="10"/>
      <c r="JVH38" s="10"/>
      <c r="JVI38" s="10"/>
      <c r="JVJ38" s="10"/>
      <c r="JVK38" s="10"/>
      <c r="JVL38" s="10"/>
      <c r="JVM38" s="10"/>
      <c r="JVN38" s="10"/>
      <c r="JVO38" s="10"/>
      <c r="JVP38" s="10"/>
      <c r="JVQ38" s="10"/>
      <c r="JVR38" s="10"/>
      <c r="JVS38" s="10"/>
      <c r="JVT38" s="10"/>
      <c r="JVU38" s="10"/>
      <c r="JVV38" s="10"/>
      <c r="JVW38" s="10"/>
      <c r="JVX38" s="10"/>
      <c r="JVY38" s="10"/>
      <c r="JVZ38" s="10"/>
      <c r="JWA38" s="10"/>
      <c r="JWB38" s="10"/>
      <c r="JWC38" s="10"/>
      <c r="JWD38" s="10"/>
      <c r="JWE38" s="10"/>
      <c r="JWF38" s="10"/>
      <c r="JWG38" s="10"/>
      <c r="JWH38" s="10"/>
      <c r="JWI38" s="10"/>
      <c r="JWJ38" s="10"/>
      <c r="JWK38" s="10"/>
      <c r="JWL38" s="10"/>
      <c r="JWM38" s="10"/>
      <c r="JWN38" s="10"/>
      <c r="JWO38" s="10"/>
      <c r="JWP38" s="10"/>
      <c r="JWQ38" s="10"/>
      <c r="JWR38" s="10"/>
      <c r="JWS38" s="10"/>
      <c r="JWT38" s="10"/>
      <c r="JWU38" s="10"/>
      <c r="JWV38" s="10"/>
      <c r="JWW38" s="10"/>
      <c r="JWX38" s="10"/>
      <c r="JWY38" s="10"/>
      <c r="JWZ38" s="10"/>
      <c r="JXA38" s="10"/>
      <c r="JXB38" s="10"/>
      <c r="JXC38" s="10"/>
      <c r="JXD38" s="10"/>
      <c r="JXE38" s="10"/>
      <c r="JXF38" s="10"/>
      <c r="JXG38" s="10"/>
      <c r="JXH38" s="10"/>
      <c r="JXI38" s="10"/>
      <c r="JXJ38" s="10"/>
      <c r="JXK38" s="10"/>
      <c r="JXL38" s="10"/>
      <c r="JXM38" s="10"/>
      <c r="JXN38" s="10"/>
      <c r="JXO38" s="10"/>
      <c r="JXP38" s="10"/>
      <c r="JXQ38" s="10"/>
      <c r="JXR38" s="10"/>
      <c r="JXS38" s="10"/>
      <c r="JXT38" s="10"/>
      <c r="JXU38" s="10"/>
      <c r="JXV38" s="10"/>
      <c r="JXW38" s="10"/>
      <c r="JXX38" s="10"/>
      <c r="JXY38" s="10"/>
      <c r="JXZ38" s="10"/>
      <c r="JYA38" s="10"/>
      <c r="JYB38" s="10"/>
      <c r="JYC38" s="10"/>
      <c r="JYD38" s="10"/>
      <c r="JYE38" s="10"/>
      <c r="JYF38" s="10"/>
      <c r="JYG38" s="10"/>
      <c r="JYH38" s="10"/>
      <c r="JYI38" s="10"/>
      <c r="JYJ38" s="10"/>
      <c r="JYK38" s="10"/>
      <c r="JYL38" s="10"/>
      <c r="JYM38" s="10"/>
      <c r="JYN38" s="10"/>
      <c r="JYO38" s="10"/>
      <c r="JYP38" s="10"/>
      <c r="JYQ38" s="10"/>
      <c r="JYR38" s="10"/>
      <c r="JYS38" s="10"/>
      <c r="JYT38" s="10"/>
      <c r="JYU38" s="10"/>
      <c r="JYV38" s="10"/>
      <c r="JYW38" s="10"/>
      <c r="JYX38" s="10"/>
      <c r="JYY38" s="10"/>
      <c r="JYZ38" s="10"/>
      <c r="JZA38" s="10"/>
      <c r="JZB38" s="10"/>
      <c r="JZC38" s="10"/>
      <c r="JZD38" s="10"/>
      <c r="JZE38" s="10"/>
      <c r="JZF38" s="10"/>
      <c r="JZG38" s="10"/>
      <c r="JZH38" s="10"/>
      <c r="JZI38" s="10"/>
      <c r="JZJ38" s="10"/>
      <c r="JZK38" s="10"/>
      <c r="JZL38" s="10"/>
      <c r="JZM38" s="10"/>
      <c r="JZN38" s="10"/>
      <c r="JZO38" s="10"/>
      <c r="JZP38" s="10"/>
      <c r="JZQ38" s="10"/>
      <c r="JZR38" s="10"/>
      <c r="JZS38" s="10"/>
      <c r="JZT38" s="10"/>
      <c r="JZU38" s="10"/>
      <c r="JZV38" s="10"/>
      <c r="JZW38" s="10"/>
      <c r="JZX38" s="10"/>
      <c r="JZY38" s="10"/>
      <c r="JZZ38" s="10"/>
      <c r="KAA38" s="10"/>
      <c r="KAB38" s="10"/>
      <c r="KAC38" s="10"/>
      <c r="KAD38" s="10"/>
      <c r="KAE38" s="10"/>
      <c r="KAF38" s="10"/>
      <c r="KAG38" s="10"/>
      <c r="KAH38" s="10"/>
      <c r="KAI38" s="10"/>
      <c r="KAJ38" s="10"/>
      <c r="KAK38" s="10"/>
      <c r="KAL38" s="10"/>
      <c r="KAM38" s="10"/>
      <c r="KAN38" s="10"/>
      <c r="KAO38" s="10"/>
      <c r="KAP38" s="10"/>
      <c r="KAQ38" s="10"/>
      <c r="KAR38" s="10"/>
      <c r="KAS38" s="10"/>
      <c r="KAT38" s="10"/>
      <c r="KAU38" s="10"/>
      <c r="KAV38" s="10"/>
      <c r="KAW38" s="10"/>
      <c r="KAX38" s="10"/>
      <c r="KAY38" s="10"/>
      <c r="KAZ38" s="10"/>
      <c r="KBA38" s="10"/>
      <c r="KBB38" s="10"/>
      <c r="KBC38" s="10"/>
      <c r="KBD38" s="10"/>
      <c r="KBE38" s="10"/>
      <c r="KBF38" s="10"/>
      <c r="KBG38" s="10"/>
      <c r="KBH38" s="10"/>
      <c r="KBI38" s="10"/>
      <c r="KBJ38" s="10"/>
      <c r="KBK38" s="10"/>
      <c r="KBL38" s="10"/>
      <c r="KBM38" s="10"/>
      <c r="KBN38" s="10"/>
      <c r="KBO38" s="10"/>
      <c r="KBP38" s="10"/>
      <c r="KBQ38" s="10"/>
      <c r="KBR38" s="10"/>
      <c r="KBS38" s="10"/>
      <c r="KBT38" s="10"/>
      <c r="KBU38" s="10"/>
      <c r="KBV38" s="10"/>
      <c r="KBW38" s="10"/>
      <c r="KBX38" s="10"/>
      <c r="KBY38" s="10"/>
      <c r="KBZ38" s="10"/>
      <c r="KCA38" s="10"/>
      <c r="KCB38" s="10"/>
      <c r="KCC38" s="10"/>
      <c r="KCD38" s="10"/>
      <c r="KCE38" s="10"/>
      <c r="KCF38" s="10"/>
      <c r="KCG38" s="10"/>
      <c r="KCH38" s="10"/>
      <c r="KCI38" s="10"/>
      <c r="KCJ38" s="10"/>
      <c r="KCK38" s="10"/>
      <c r="KCL38" s="10"/>
      <c r="KCM38" s="10"/>
      <c r="KCN38" s="10"/>
      <c r="KCO38" s="10"/>
      <c r="KCP38" s="10"/>
      <c r="KCQ38" s="10"/>
      <c r="KCR38" s="10"/>
      <c r="KCS38" s="10"/>
      <c r="KCT38" s="10"/>
      <c r="KCU38" s="10"/>
      <c r="KCV38" s="10"/>
      <c r="KCW38" s="10"/>
      <c r="KCX38" s="10"/>
      <c r="KCY38" s="10"/>
      <c r="KCZ38" s="10"/>
      <c r="KDA38" s="10"/>
      <c r="KDB38" s="10"/>
      <c r="KDC38" s="10"/>
      <c r="KDD38" s="10"/>
      <c r="KDE38" s="10"/>
      <c r="KDF38" s="10"/>
      <c r="KDG38" s="10"/>
      <c r="KDH38" s="10"/>
      <c r="KDI38" s="10"/>
      <c r="KDJ38" s="10"/>
      <c r="KDK38" s="10"/>
      <c r="KDL38" s="10"/>
      <c r="KDM38" s="10"/>
      <c r="KDN38" s="10"/>
      <c r="KDO38" s="10"/>
      <c r="KDP38" s="10"/>
      <c r="KDQ38" s="10"/>
      <c r="KDR38" s="10"/>
      <c r="KDS38" s="10"/>
      <c r="KDT38" s="10"/>
      <c r="KDU38" s="10"/>
      <c r="KDV38" s="10"/>
      <c r="KDW38" s="10"/>
      <c r="KDX38" s="10"/>
      <c r="KDY38" s="10"/>
      <c r="KDZ38" s="10"/>
      <c r="KEA38" s="10"/>
      <c r="KEB38" s="10"/>
      <c r="KEC38" s="10"/>
      <c r="KED38" s="10"/>
      <c r="KEE38" s="10"/>
      <c r="KEF38" s="10"/>
      <c r="KEG38" s="10"/>
      <c r="KEH38" s="10"/>
      <c r="KEI38" s="10"/>
      <c r="KEJ38" s="10"/>
      <c r="KEK38" s="10"/>
      <c r="KEL38" s="10"/>
      <c r="KEM38" s="10"/>
      <c r="KEN38" s="10"/>
      <c r="KEO38" s="10"/>
      <c r="KEP38" s="10"/>
      <c r="KEQ38" s="10"/>
      <c r="KER38" s="10"/>
      <c r="KES38" s="10"/>
      <c r="KET38" s="10"/>
      <c r="KEU38" s="10"/>
      <c r="KEV38" s="10"/>
      <c r="KEW38" s="10"/>
      <c r="KEX38" s="10"/>
      <c r="KEY38" s="10"/>
      <c r="KEZ38" s="10"/>
      <c r="KFA38" s="10"/>
      <c r="KFB38" s="10"/>
      <c r="KFC38" s="10"/>
      <c r="KFD38" s="10"/>
      <c r="KFE38" s="10"/>
      <c r="KFF38" s="10"/>
      <c r="KFG38" s="10"/>
      <c r="KFH38" s="10"/>
      <c r="KFI38" s="10"/>
      <c r="KFJ38" s="10"/>
      <c r="KFK38" s="10"/>
      <c r="KFL38" s="10"/>
      <c r="KFM38" s="10"/>
      <c r="KFN38" s="10"/>
      <c r="KFO38" s="10"/>
      <c r="KFP38" s="10"/>
      <c r="KFQ38" s="10"/>
      <c r="KFR38" s="10"/>
      <c r="KFS38" s="10"/>
      <c r="KFT38" s="10"/>
      <c r="KFU38" s="10"/>
      <c r="KFV38" s="10"/>
      <c r="KFW38" s="10"/>
      <c r="KFX38" s="10"/>
      <c r="KFY38" s="10"/>
      <c r="KFZ38" s="10"/>
      <c r="KGA38" s="10"/>
      <c r="KGB38" s="10"/>
      <c r="KGC38" s="10"/>
      <c r="KGD38" s="10"/>
      <c r="KGE38" s="10"/>
      <c r="KGF38" s="10"/>
      <c r="KGG38" s="10"/>
      <c r="KGH38" s="10"/>
      <c r="KGI38" s="10"/>
      <c r="KGJ38" s="10"/>
      <c r="KGK38" s="10"/>
      <c r="KGL38" s="10"/>
      <c r="KGM38" s="10"/>
      <c r="KGN38" s="10"/>
      <c r="KGO38" s="10"/>
      <c r="KGP38" s="10"/>
      <c r="KGQ38" s="10"/>
      <c r="KGR38" s="10"/>
      <c r="KGS38" s="10"/>
      <c r="KGT38" s="10"/>
      <c r="KGU38" s="10"/>
      <c r="KGV38" s="10"/>
      <c r="KGW38" s="10"/>
      <c r="KGX38" s="10"/>
      <c r="KGY38" s="10"/>
      <c r="KGZ38" s="10"/>
      <c r="KHA38" s="10"/>
      <c r="KHB38" s="10"/>
      <c r="KHC38" s="10"/>
      <c r="KHD38" s="10"/>
      <c r="KHE38" s="10"/>
      <c r="KHF38" s="10"/>
      <c r="KHG38" s="10"/>
      <c r="KHH38" s="10"/>
      <c r="KHI38" s="10"/>
      <c r="KHJ38" s="10"/>
      <c r="KHK38" s="10"/>
      <c r="KHL38" s="10"/>
      <c r="KHM38" s="10"/>
      <c r="KHN38" s="10"/>
      <c r="KHO38" s="10"/>
      <c r="KHP38" s="10"/>
      <c r="KHQ38" s="10"/>
      <c r="KHR38" s="10"/>
      <c r="KHS38" s="10"/>
      <c r="KHT38" s="10"/>
      <c r="KHU38" s="10"/>
      <c r="KHV38" s="10"/>
      <c r="KHW38" s="10"/>
      <c r="KHX38" s="10"/>
      <c r="KHY38" s="10"/>
      <c r="KHZ38" s="10"/>
      <c r="KIA38" s="10"/>
      <c r="KIB38" s="10"/>
      <c r="KIC38" s="10"/>
      <c r="KID38" s="10"/>
      <c r="KIE38" s="10"/>
      <c r="KIF38" s="10"/>
      <c r="KIG38" s="10"/>
      <c r="KIH38" s="10"/>
      <c r="KII38" s="10"/>
      <c r="KIJ38" s="10"/>
      <c r="KIK38" s="10"/>
      <c r="KIL38" s="10"/>
      <c r="KIM38" s="10"/>
      <c r="KIN38" s="10"/>
      <c r="KIO38" s="10"/>
      <c r="KIP38" s="10"/>
      <c r="KIQ38" s="10"/>
      <c r="KIR38" s="10"/>
      <c r="KIS38" s="10"/>
      <c r="KIT38" s="10"/>
      <c r="KIU38" s="10"/>
      <c r="KIV38" s="10"/>
      <c r="KIW38" s="10"/>
      <c r="KIX38" s="10"/>
      <c r="KIY38" s="10"/>
      <c r="KIZ38" s="10"/>
      <c r="KJA38" s="10"/>
      <c r="KJB38" s="10"/>
      <c r="KJC38" s="10"/>
      <c r="KJD38" s="10"/>
      <c r="KJE38" s="10"/>
      <c r="KJF38" s="10"/>
      <c r="KJG38" s="10"/>
      <c r="KJH38" s="10"/>
      <c r="KJI38" s="10"/>
      <c r="KJJ38" s="10"/>
      <c r="KJK38" s="10"/>
      <c r="KJL38" s="10"/>
      <c r="KJM38" s="10"/>
      <c r="KJN38" s="10"/>
      <c r="KJO38" s="10"/>
      <c r="KJP38" s="10"/>
      <c r="KJQ38" s="10"/>
      <c r="KJR38" s="10"/>
      <c r="KJS38" s="10"/>
      <c r="KJT38" s="10"/>
      <c r="KJU38" s="10"/>
      <c r="KJV38" s="10"/>
      <c r="KJW38" s="10"/>
      <c r="KJX38" s="10"/>
      <c r="KJY38" s="10"/>
      <c r="KJZ38" s="10"/>
      <c r="KKA38" s="10"/>
      <c r="KKB38" s="10"/>
      <c r="KKC38" s="10"/>
      <c r="KKD38" s="10"/>
      <c r="KKE38" s="10"/>
      <c r="KKF38" s="10"/>
      <c r="KKG38" s="10"/>
      <c r="KKH38" s="10"/>
      <c r="KKI38" s="10"/>
      <c r="KKJ38" s="10"/>
      <c r="KKK38" s="10"/>
      <c r="KKL38" s="10"/>
      <c r="KKM38" s="10"/>
      <c r="KKN38" s="10"/>
      <c r="KKO38" s="10"/>
      <c r="KKP38" s="10"/>
      <c r="KKQ38" s="10"/>
      <c r="KKR38" s="10"/>
      <c r="KKS38" s="10"/>
      <c r="KKT38" s="10"/>
      <c r="KKU38" s="10"/>
      <c r="KKV38" s="10"/>
      <c r="KKW38" s="10"/>
      <c r="KKX38" s="10"/>
      <c r="KKY38" s="10"/>
      <c r="KKZ38" s="10"/>
      <c r="KLA38" s="10"/>
      <c r="KLB38" s="10"/>
      <c r="KLC38" s="10"/>
      <c r="KLD38" s="10"/>
      <c r="KLE38" s="10"/>
      <c r="KLF38" s="10"/>
      <c r="KLG38" s="10"/>
      <c r="KLH38" s="10"/>
      <c r="KLI38" s="10"/>
      <c r="KLJ38" s="10"/>
      <c r="KLK38" s="10"/>
      <c r="KLL38" s="10"/>
      <c r="KLM38" s="10"/>
      <c r="KLN38" s="10"/>
      <c r="KLO38" s="10"/>
      <c r="KLP38" s="10"/>
      <c r="KLQ38" s="10"/>
      <c r="KLR38" s="10"/>
      <c r="KLS38" s="10"/>
      <c r="KLT38" s="10"/>
      <c r="KLU38" s="10"/>
      <c r="KLV38" s="10"/>
      <c r="KLW38" s="10"/>
      <c r="KLX38" s="10"/>
      <c r="KLY38" s="10"/>
      <c r="KLZ38" s="10"/>
      <c r="KMA38" s="10"/>
      <c r="KMB38" s="10"/>
      <c r="KMC38" s="10"/>
      <c r="KMD38" s="10"/>
      <c r="KME38" s="10"/>
      <c r="KMF38" s="10"/>
      <c r="KMG38" s="10"/>
      <c r="KMH38" s="10"/>
      <c r="KMI38" s="10"/>
      <c r="KMJ38" s="10"/>
      <c r="KMK38" s="10"/>
      <c r="KML38" s="10"/>
      <c r="KMM38" s="10"/>
      <c r="KMN38" s="10"/>
      <c r="KMO38" s="10"/>
      <c r="KMP38" s="10"/>
      <c r="KMQ38" s="10"/>
      <c r="KMR38" s="10"/>
      <c r="KMS38" s="10"/>
      <c r="KMT38" s="10"/>
      <c r="KMU38" s="10"/>
      <c r="KMV38" s="10"/>
      <c r="KMW38" s="10"/>
      <c r="KMX38" s="10"/>
      <c r="KMY38" s="10"/>
      <c r="KMZ38" s="10"/>
      <c r="KNA38" s="10"/>
      <c r="KNB38" s="10"/>
      <c r="KNC38" s="10"/>
      <c r="KND38" s="10"/>
      <c r="KNE38" s="10"/>
      <c r="KNF38" s="10"/>
      <c r="KNG38" s="10"/>
      <c r="KNH38" s="10"/>
      <c r="KNI38" s="10"/>
      <c r="KNJ38" s="10"/>
      <c r="KNK38" s="10"/>
      <c r="KNL38" s="10"/>
      <c r="KNM38" s="10"/>
      <c r="KNN38" s="10"/>
      <c r="KNO38" s="10"/>
      <c r="KNP38" s="10"/>
      <c r="KNQ38" s="10"/>
      <c r="KNR38" s="10"/>
      <c r="KNS38" s="10"/>
      <c r="KNT38" s="10"/>
      <c r="KNU38" s="10"/>
      <c r="KNV38" s="10"/>
      <c r="KNW38" s="10"/>
      <c r="KNX38" s="10"/>
      <c r="KNY38" s="10"/>
      <c r="KNZ38" s="10"/>
      <c r="KOA38" s="10"/>
      <c r="KOB38" s="10"/>
      <c r="KOC38" s="10"/>
      <c r="KOD38" s="10"/>
      <c r="KOE38" s="10"/>
      <c r="KOF38" s="10"/>
      <c r="KOG38" s="10"/>
      <c r="KOH38" s="10"/>
      <c r="KOI38" s="10"/>
      <c r="KOJ38" s="10"/>
      <c r="KOK38" s="10"/>
      <c r="KOL38" s="10"/>
      <c r="KOM38" s="10"/>
      <c r="KON38" s="10"/>
      <c r="KOO38" s="10"/>
      <c r="KOP38" s="10"/>
      <c r="KOQ38" s="10"/>
      <c r="KOR38" s="10"/>
      <c r="KOS38" s="10"/>
      <c r="KOT38" s="10"/>
      <c r="KOU38" s="10"/>
      <c r="KOV38" s="10"/>
      <c r="KOW38" s="10"/>
      <c r="KOX38" s="10"/>
      <c r="KOY38" s="10"/>
      <c r="KOZ38" s="10"/>
      <c r="KPA38" s="10"/>
      <c r="KPB38" s="10"/>
      <c r="KPC38" s="10"/>
      <c r="KPD38" s="10"/>
      <c r="KPE38" s="10"/>
      <c r="KPF38" s="10"/>
      <c r="KPG38" s="10"/>
      <c r="KPH38" s="10"/>
      <c r="KPI38" s="10"/>
      <c r="KPJ38" s="10"/>
      <c r="KPK38" s="10"/>
      <c r="KPL38" s="10"/>
      <c r="KPM38" s="10"/>
      <c r="KPN38" s="10"/>
      <c r="KPO38" s="10"/>
      <c r="KPP38" s="10"/>
      <c r="KPQ38" s="10"/>
      <c r="KPR38" s="10"/>
      <c r="KPS38" s="10"/>
      <c r="KPT38" s="10"/>
      <c r="KPU38" s="10"/>
      <c r="KPV38" s="10"/>
      <c r="KPW38" s="10"/>
      <c r="KPX38" s="10"/>
      <c r="KPY38" s="10"/>
      <c r="KPZ38" s="10"/>
      <c r="KQA38" s="10"/>
      <c r="KQB38" s="10"/>
      <c r="KQC38" s="10"/>
      <c r="KQD38" s="10"/>
      <c r="KQE38" s="10"/>
      <c r="KQF38" s="10"/>
      <c r="KQG38" s="10"/>
      <c r="KQH38" s="10"/>
      <c r="KQI38" s="10"/>
      <c r="KQJ38" s="10"/>
      <c r="KQK38" s="10"/>
      <c r="KQL38" s="10"/>
      <c r="KQM38" s="10"/>
      <c r="KQN38" s="10"/>
      <c r="KQO38" s="10"/>
      <c r="KQP38" s="10"/>
      <c r="KQQ38" s="10"/>
      <c r="KQR38" s="10"/>
      <c r="KQS38" s="10"/>
      <c r="KQT38" s="10"/>
      <c r="KQU38" s="10"/>
      <c r="KQV38" s="10"/>
      <c r="KQW38" s="10"/>
      <c r="KQX38" s="10"/>
      <c r="KQY38" s="10"/>
      <c r="KQZ38" s="10"/>
      <c r="KRA38" s="10"/>
      <c r="KRB38" s="10"/>
      <c r="KRC38" s="10"/>
      <c r="KRD38" s="10"/>
      <c r="KRE38" s="10"/>
      <c r="KRF38" s="10"/>
      <c r="KRG38" s="10"/>
      <c r="KRH38" s="10"/>
      <c r="KRI38" s="10"/>
      <c r="KRJ38" s="10"/>
      <c r="KRK38" s="10"/>
      <c r="KRL38" s="10"/>
      <c r="KRM38" s="10"/>
      <c r="KRN38" s="10"/>
      <c r="KRO38" s="10"/>
      <c r="KRP38" s="10"/>
      <c r="KRQ38" s="10"/>
      <c r="KRR38" s="10"/>
      <c r="KRS38" s="10"/>
      <c r="KRT38" s="10"/>
      <c r="KRU38" s="10"/>
      <c r="KRV38" s="10"/>
      <c r="KRW38" s="10"/>
      <c r="KRX38" s="10"/>
      <c r="KRY38" s="10"/>
      <c r="KRZ38" s="10"/>
      <c r="KSA38" s="10"/>
      <c r="KSB38" s="10"/>
      <c r="KSC38" s="10"/>
      <c r="KSD38" s="10"/>
      <c r="KSE38" s="10"/>
      <c r="KSF38" s="10"/>
      <c r="KSG38" s="10"/>
      <c r="KSH38" s="10"/>
      <c r="KSI38" s="10"/>
      <c r="KSJ38" s="10"/>
      <c r="KSK38" s="10"/>
      <c r="KSL38" s="10"/>
      <c r="KSM38" s="10"/>
      <c r="KSN38" s="10"/>
      <c r="KSO38" s="10"/>
      <c r="KSP38" s="10"/>
      <c r="KSQ38" s="10"/>
      <c r="KSR38" s="10"/>
      <c r="KSS38" s="10"/>
      <c r="KST38" s="10"/>
      <c r="KSU38" s="10"/>
      <c r="KSV38" s="10"/>
      <c r="KSW38" s="10"/>
      <c r="KSX38" s="10"/>
      <c r="KSY38" s="10"/>
      <c r="KSZ38" s="10"/>
      <c r="KTA38" s="10"/>
      <c r="KTB38" s="10"/>
      <c r="KTC38" s="10"/>
      <c r="KTD38" s="10"/>
      <c r="KTE38" s="10"/>
      <c r="KTF38" s="10"/>
      <c r="KTG38" s="10"/>
      <c r="KTH38" s="10"/>
      <c r="KTI38" s="10"/>
      <c r="KTJ38" s="10"/>
      <c r="KTK38" s="10"/>
      <c r="KTL38" s="10"/>
      <c r="KTM38" s="10"/>
      <c r="KTN38" s="10"/>
      <c r="KTO38" s="10"/>
      <c r="KTP38" s="10"/>
      <c r="KTQ38" s="10"/>
      <c r="KTR38" s="10"/>
      <c r="KTS38" s="10"/>
      <c r="KTT38" s="10"/>
      <c r="KTU38" s="10"/>
      <c r="KTV38" s="10"/>
      <c r="KTW38" s="10"/>
      <c r="KTX38" s="10"/>
      <c r="KTY38" s="10"/>
      <c r="KTZ38" s="10"/>
      <c r="KUA38" s="10"/>
      <c r="KUB38" s="10"/>
      <c r="KUC38" s="10"/>
      <c r="KUD38" s="10"/>
      <c r="KUE38" s="10"/>
      <c r="KUF38" s="10"/>
      <c r="KUG38" s="10"/>
      <c r="KUH38" s="10"/>
      <c r="KUI38" s="10"/>
      <c r="KUJ38" s="10"/>
      <c r="KUK38" s="10"/>
      <c r="KUL38" s="10"/>
      <c r="KUM38" s="10"/>
      <c r="KUN38" s="10"/>
      <c r="KUO38" s="10"/>
      <c r="KUP38" s="10"/>
      <c r="KUQ38" s="10"/>
      <c r="KUR38" s="10"/>
      <c r="KUS38" s="10"/>
      <c r="KUT38" s="10"/>
      <c r="KUU38" s="10"/>
      <c r="KUV38" s="10"/>
      <c r="KUW38" s="10"/>
      <c r="KUX38" s="10"/>
      <c r="KUY38" s="10"/>
      <c r="KUZ38" s="10"/>
      <c r="KVA38" s="10"/>
      <c r="KVB38" s="10"/>
      <c r="KVC38" s="10"/>
      <c r="KVD38" s="10"/>
      <c r="KVE38" s="10"/>
      <c r="KVF38" s="10"/>
      <c r="KVG38" s="10"/>
      <c r="KVH38" s="10"/>
      <c r="KVI38" s="10"/>
      <c r="KVJ38" s="10"/>
      <c r="KVK38" s="10"/>
      <c r="KVL38" s="10"/>
      <c r="KVM38" s="10"/>
      <c r="KVN38" s="10"/>
      <c r="KVO38" s="10"/>
      <c r="KVP38" s="10"/>
      <c r="KVQ38" s="10"/>
      <c r="KVR38" s="10"/>
      <c r="KVS38" s="10"/>
      <c r="KVT38" s="10"/>
      <c r="KVU38" s="10"/>
      <c r="KVV38" s="10"/>
      <c r="KVW38" s="10"/>
      <c r="KVX38" s="10"/>
      <c r="KVY38" s="10"/>
      <c r="KVZ38" s="10"/>
      <c r="KWA38" s="10"/>
      <c r="KWB38" s="10"/>
      <c r="KWC38" s="10"/>
      <c r="KWD38" s="10"/>
      <c r="KWE38" s="10"/>
      <c r="KWF38" s="10"/>
      <c r="KWG38" s="10"/>
      <c r="KWH38" s="10"/>
      <c r="KWI38" s="10"/>
      <c r="KWJ38" s="10"/>
      <c r="KWK38" s="10"/>
      <c r="KWL38" s="10"/>
      <c r="KWM38" s="10"/>
      <c r="KWN38" s="10"/>
      <c r="KWO38" s="10"/>
      <c r="KWP38" s="10"/>
      <c r="KWQ38" s="10"/>
      <c r="KWR38" s="10"/>
      <c r="KWS38" s="10"/>
      <c r="KWT38" s="10"/>
      <c r="KWU38" s="10"/>
      <c r="KWV38" s="10"/>
      <c r="KWW38" s="10"/>
      <c r="KWX38" s="10"/>
      <c r="KWY38" s="10"/>
      <c r="KWZ38" s="10"/>
      <c r="KXA38" s="10"/>
      <c r="KXB38" s="10"/>
      <c r="KXC38" s="10"/>
      <c r="KXD38" s="10"/>
      <c r="KXE38" s="10"/>
      <c r="KXF38" s="10"/>
      <c r="KXG38" s="10"/>
      <c r="KXH38" s="10"/>
      <c r="KXI38" s="10"/>
      <c r="KXJ38" s="10"/>
      <c r="KXK38" s="10"/>
      <c r="KXL38" s="10"/>
      <c r="KXM38" s="10"/>
      <c r="KXN38" s="10"/>
      <c r="KXO38" s="10"/>
      <c r="KXP38" s="10"/>
      <c r="KXQ38" s="10"/>
      <c r="KXR38" s="10"/>
      <c r="KXS38" s="10"/>
      <c r="KXT38" s="10"/>
      <c r="KXU38" s="10"/>
      <c r="KXV38" s="10"/>
      <c r="KXW38" s="10"/>
      <c r="KXX38" s="10"/>
      <c r="KXY38" s="10"/>
      <c r="KXZ38" s="10"/>
      <c r="KYA38" s="10"/>
      <c r="KYB38" s="10"/>
      <c r="KYC38" s="10"/>
      <c r="KYD38" s="10"/>
      <c r="KYE38" s="10"/>
      <c r="KYF38" s="10"/>
      <c r="KYG38" s="10"/>
      <c r="KYH38" s="10"/>
      <c r="KYI38" s="10"/>
      <c r="KYJ38" s="10"/>
      <c r="KYK38" s="10"/>
      <c r="KYL38" s="10"/>
      <c r="KYM38" s="10"/>
      <c r="KYN38" s="10"/>
      <c r="KYO38" s="10"/>
      <c r="KYP38" s="10"/>
      <c r="KYQ38" s="10"/>
      <c r="KYR38" s="10"/>
      <c r="KYS38" s="10"/>
      <c r="KYT38" s="10"/>
      <c r="KYU38" s="10"/>
      <c r="KYV38" s="10"/>
      <c r="KYW38" s="10"/>
      <c r="KYX38" s="10"/>
      <c r="KYY38" s="10"/>
      <c r="KYZ38" s="10"/>
      <c r="KZA38" s="10"/>
      <c r="KZB38" s="10"/>
      <c r="KZC38" s="10"/>
      <c r="KZD38" s="10"/>
      <c r="KZE38" s="10"/>
      <c r="KZF38" s="10"/>
      <c r="KZG38" s="10"/>
      <c r="KZH38" s="10"/>
      <c r="KZI38" s="10"/>
      <c r="KZJ38" s="10"/>
      <c r="KZK38" s="10"/>
      <c r="KZL38" s="10"/>
      <c r="KZM38" s="10"/>
      <c r="KZN38" s="10"/>
      <c r="KZO38" s="10"/>
      <c r="KZP38" s="10"/>
      <c r="KZQ38" s="10"/>
      <c r="KZR38" s="10"/>
      <c r="KZS38" s="10"/>
      <c r="KZT38" s="10"/>
      <c r="KZU38" s="10"/>
      <c r="KZV38" s="10"/>
      <c r="KZW38" s="10"/>
      <c r="KZX38" s="10"/>
      <c r="KZY38" s="10"/>
      <c r="KZZ38" s="10"/>
      <c r="LAA38" s="10"/>
      <c r="LAB38" s="10"/>
      <c r="LAC38" s="10"/>
      <c r="LAD38" s="10"/>
      <c r="LAE38" s="10"/>
      <c r="LAF38" s="10"/>
      <c r="LAG38" s="10"/>
      <c r="LAH38" s="10"/>
      <c r="LAI38" s="10"/>
      <c r="LAJ38" s="10"/>
      <c r="LAK38" s="10"/>
      <c r="LAL38" s="10"/>
      <c r="LAM38" s="10"/>
      <c r="LAN38" s="10"/>
      <c r="LAO38" s="10"/>
      <c r="LAP38" s="10"/>
      <c r="LAQ38" s="10"/>
      <c r="LAR38" s="10"/>
      <c r="LAS38" s="10"/>
      <c r="LAT38" s="10"/>
      <c r="LAU38" s="10"/>
      <c r="LAV38" s="10"/>
      <c r="LAW38" s="10"/>
      <c r="LAX38" s="10"/>
      <c r="LAY38" s="10"/>
      <c r="LAZ38" s="10"/>
      <c r="LBA38" s="10"/>
      <c r="LBB38" s="10"/>
      <c r="LBC38" s="10"/>
      <c r="LBD38" s="10"/>
      <c r="LBE38" s="10"/>
      <c r="LBF38" s="10"/>
      <c r="LBG38" s="10"/>
      <c r="LBH38" s="10"/>
      <c r="LBI38" s="10"/>
      <c r="LBJ38" s="10"/>
      <c r="LBK38" s="10"/>
      <c r="LBL38" s="10"/>
      <c r="LBM38" s="10"/>
      <c r="LBN38" s="10"/>
      <c r="LBO38" s="10"/>
      <c r="LBP38" s="10"/>
      <c r="LBQ38" s="10"/>
      <c r="LBR38" s="10"/>
      <c r="LBS38" s="10"/>
      <c r="LBT38" s="10"/>
      <c r="LBU38" s="10"/>
      <c r="LBV38" s="10"/>
      <c r="LBW38" s="10"/>
      <c r="LBX38" s="10"/>
      <c r="LBY38" s="10"/>
      <c r="LBZ38" s="10"/>
      <c r="LCA38" s="10"/>
      <c r="LCB38" s="10"/>
      <c r="LCC38" s="10"/>
      <c r="LCD38" s="10"/>
      <c r="LCE38" s="10"/>
      <c r="LCF38" s="10"/>
      <c r="LCG38" s="10"/>
      <c r="LCH38" s="10"/>
      <c r="LCI38" s="10"/>
      <c r="LCJ38" s="10"/>
      <c r="LCK38" s="10"/>
      <c r="LCL38" s="10"/>
      <c r="LCM38" s="10"/>
      <c r="LCN38" s="10"/>
      <c r="LCO38" s="10"/>
      <c r="LCP38" s="10"/>
      <c r="LCQ38" s="10"/>
      <c r="LCR38" s="10"/>
      <c r="LCS38" s="10"/>
      <c r="LCT38" s="10"/>
      <c r="LCU38" s="10"/>
      <c r="LCV38" s="10"/>
      <c r="LCW38" s="10"/>
      <c r="LCX38" s="10"/>
      <c r="LCY38" s="10"/>
      <c r="LCZ38" s="10"/>
      <c r="LDA38" s="10"/>
      <c r="LDB38" s="10"/>
      <c r="LDC38" s="10"/>
      <c r="LDD38" s="10"/>
      <c r="LDE38" s="10"/>
      <c r="LDF38" s="10"/>
      <c r="LDG38" s="10"/>
      <c r="LDH38" s="10"/>
      <c r="LDI38" s="10"/>
      <c r="LDJ38" s="10"/>
      <c r="LDK38" s="10"/>
      <c r="LDL38" s="10"/>
      <c r="LDM38" s="10"/>
      <c r="LDN38" s="10"/>
      <c r="LDO38" s="10"/>
      <c r="LDP38" s="10"/>
      <c r="LDQ38" s="10"/>
      <c r="LDR38" s="10"/>
      <c r="LDS38" s="10"/>
      <c r="LDT38" s="10"/>
      <c r="LDU38" s="10"/>
      <c r="LDV38" s="10"/>
      <c r="LDW38" s="10"/>
      <c r="LDX38" s="10"/>
      <c r="LDY38" s="10"/>
      <c r="LDZ38" s="10"/>
      <c r="LEA38" s="10"/>
      <c r="LEB38" s="10"/>
      <c r="LEC38" s="10"/>
      <c r="LED38" s="10"/>
      <c r="LEE38" s="10"/>
      <c r="LEF38" s="10"/>
      <c r="LEG38" s="10"/>
      <c r="LEH38" s="10"/>
      <c r="LEI38" s="10"/>
      <c r="LEJ38" s="10"/>
      <c r="LEK38" s="10"/>
      <c r="LEL38" s="10"/>
      <c r="LEM38" s="10"/>
      <c r="LEN38" s="10"/>
      <c r="LEO38" s="10"/>
      <c r="LEP38" s="10"/>
      <c r="LEQ38" s="10"/>
      <c r="LER38" s="10"/>
      <c r="LES38" s="10"/>
      <c r="LET38" s="10"/>
      <c r="LEU38" s="10"/>
      <c r="LEV38" s="10"/>
      <c r="LEW38" s="10"/>
      <c r="LEX38" s="10"/>
      <c r="LEY38" s="10"/>
      <c r="LEZ38" s="10"/>
      <c r="LFA38" s="10"/>
      <c r="LFB38" s="10"/>
      <c r="LFC38" s="10"/>
      <c r="LFD38" s="10"/>
      <c r="LFE38" s="10"/>
      <c r="LFF38" s="10"/>
      <c r="LFG38" s="10"/>
      <c r="LFH38" s="10"/>
      <c r="LFI38" s="10"/>
      <c r="LFJ38" s="10"/>
      <c r="LFK38" s="10"/>
      <c r="LFL38" s="10"/>
      <c r="LFM38" s="10"/>
      <c r="LFN38" s="10"/>
      <c r="LFO38" s="10"/>
      <c r="LFP38" s="10"/>
      <c r="LFQ38" s="10"/>
      <c r="LFR38" s="10"/>
      <c r="LFS38" s="10"/>
      <c r="LFT38" s="10"/>
      <c r="LFU38" s="10"/>
      <c r="LFV38" s="10"/>
      <c r="LFW38" s="10"/>
      <c r="LFX38" s="10"/>
      <c r="LFY38" s="10"/>
      <c r="LFZ38" s="10"/>
      <c r="LGA38" s="10"/>
      <c r="LGB38" s="10"/>
      <c r="LGC38" s="10"/>
      <c r="LGD38" s="10"/>
      <c r="LGE38" s="10"/>
      <c r="LGF38" s="10"/>
      <c r="LGG38" s="10"/>
      <c r="LGH38" s="10"/>
      <c r="LGI38" s="10"/>
      <c r="LGJ38" s="10"/>
      <c r="LGK38" s="10"/>
      <c r="LGL38" s="10"/>
      <c r="LGM38" s="10"/>
      <c r="LGN38" s="10"/>
      <c r="LGO38" s="10"/>
      <c r="LGP38" s="10"/>
      <c r="LGQ38" s="10"/>
      <c r="LGR38" s="10"/>
      <c r="LGS38" s="10"/>
      <c r="LGT38" s="10"/>
      <c r="LGU38" s="10"/>
      <c r="LGV38" s="10"/>
      <c r="LGW38" s="10"/>
      <c r="LGX38" s="10"/>
      <c r="LGY38" s="10"/>
      <c r="LGZ38" s="10"/>
      <c r="LHA38" s="10"/>
      <c r="LHB38" s="10"/>
      <c r="LHC38" s="10"/>
      <c r="LHD38" s="10"/>
      <c r="LHE38" s="10"/>
      <c r="LHF38" s="10"/>
      <c r="LHG38" s="10"/>
      <c r="LHH38" s="10"/>
      <c r="LHI38" s="10"/>
      <c r="LHJ38" s="10"/>
      <c r="LHK38" s="10"/>
      <c r="LHL38" s="10"/>
      <c r="LHM38" s="10"/>
      <c r="LHN38" s="10"/>
      <c r="LHO38" s="10"/>
      <c r="LHP38" s="10"/>
      <c r="LHQ38" s="10"/>
      <c r="LHR38" s="10"/>
      <c r="LHS38" s="10"/>
      <c r="LHT38" s="10"/>
      <c r="LHU38" s="10"/>
      <c r="LHV38" s="10"/>
      <c r="LHW38" s="10"/>
      <c r="LHX38" s="10"/>
      <c r="LHY38" s="10"/>
      <c r="LHZ38" s="10"/>
      <c r="LIA38" s="10"/>
      <c r="LIB38" s="10"/>
      <c r="LIC38" s="10"/>
      <c r="LID38" s="10"/>
      <c r="LIE38" s="10"/>
      <c r="LIF38" s="10"/>
      <c r="LIG38" s="10"/>
      <c r="LIH38" s="10"/>
      <c r="LII38" s="10"/>
      <c r="LIJ38" s="10"/>
      <c r="LIK38" s="10"/>
      <c r="LIL38" s="10"/>
      <c r="LIM38" s="10"/>
      <c r="LIN38" s="10"/>
      <c r="LIO38" s="10"/>
      <c r="LIP38" s="10"/>
      <c r="LIQ38" s="10"/>
      <c r="LIR38" s="10"/>
      <c r="LIS38" s="10"/>
      <c r="LIT38" s="10"/>
      <c r="LIU38" s="10"/>
      <c r="LIV38" s="10"/>
      <c r="LIW38" s="10"/>
      <c r="LIX38" s="10"/>
      <c r="LIY38" s="10"/>
      <c r="LIZ38" s="10"/>
      <c r="LJA38" s="10"/>
      <c r="LJB38" s="10"/>
      <c r="LJC38" s="10"/>
      <c r="LJD38" s="10"/>
      <c r="LJE38" s="10"/>
      <c r="LJF38" s="10"/>
      <c r="LJG38" s="10"/>
      <c r="LJH38" s="10"/>
      <c r="LJI38" s="10"/>
      <c r="LJJ38" s="10"/>
      <c r="LJK38" s="10"/>
      <c r="LJL38" s="10"/>
      <c r="LJM38" s="10"/>
      <c r="LJN38" s="10"/>
      <c r="LJO38" s="10"/>
      <c r="LJP38" s="10"/>
      <c r="LJQ38" s="10"/>
      <c r="LJR38" s="10"/>
      <c r="LJS38" s="10"/>
      <c r="LJT38" s="10"/>
      <c r="LJU38" s="10"/>
      <c r="LJV38" s="10"/>
      <c r="LJW38" s="10"/>
      <c r="LJX38" s="10"/>
      <c r="LJY38" s="10"/>
      <c r="LJZ38" s="10"/>
      <c r="LKA38" s="10"/>
      <c r="LKB38" s="10"/>
      <c r="LKC38" s="10"/>
      <c r="LKD38" s="10"/>
      <c r="LKE38" s="10"/>
      <c r="LKF38" s="10"/>
      <c r="LKG38" s="10"/>
      <c r="LKH38" s="10"/>
      <c r="LKI38" s="10"/>
      <c r="LKJ38" s="10"/>
      <c r="LKK38" s="10"/>
      <c r="LKL38" s="10"/>
      <c r="LKM38" s="10"/>
      <c r="LKN38" s="10"/>
      <c r="LKO38" s="10"/>
      <c r="LKP38" s="10"/>
      <c r="LKQ38" s="10"/>
      <c r="LKR38" s="10"/>
      <c r="LKS38" s="10"/>
      <c r="LKT38" s="10"/>
      <c r="LKU38" s="10"/>
      <c r="LKV38" s="10"/>
      <c r="LKW38" s="10"/>
      <c r="LKX38" s="10"/>
      <c r="LKY38" s="10"/>
      <c r="LKZ38" s="10"/>
      <c r="LLA38" s="10"/>
      <c r="LLB38" s="10"/>
      <c r="LLC38" s="10"/>
      <c r="LLD38" s="10"/>
      <c r="LLE38" s="10"/>
      <c r="LLF38" s="10"/>
      <c r="LLG38" s="10"/>
      <c r="LLH38" s="10"/>
      <c r="LLI38" s="10"/>
      <c r="LLJ38" s="10"/>
      <c r="LLK38" s="10"/>
      <c r="LLL38" s="10"/>
      <c r="LLM38" s="10"/>
      <c r="LLN38" s="10"/>
      <c r="LLO38" s="10"/>
      <c r="LLP38" s="10"/>
      <c r="LLQ38" s="10"/>
      <c r="LLR38" s="10"/>
      <c r="LLS38" s="10"/>
      <c r="LLT38" s="10"/>
      <c r="LLU38" s="10"/>
      <c r="LLV38" s="10"/>
      <c r="LLW38" s="10"/>
      <c r="LLX38" s="10"/>
      <c r="LLY38" s="10"/>
      <c r="LLZ38" s="10"/>
      <c r="LMA38" s="10"/>
      <c r="LMB38" s="10"/>
      <c r="LMC38" s="10"/>
      <c r="LMD38" s="10"/>
      <c r="LME38" s="10"/>
      <c r="LMF38" s="10"/>
      <c r="LMG38" s="10"/>
      <c r="LMH38" s="10"/>
      <c r="LMI38" s="10"/>
      <c r="LMJ38" s="10"/>
      <c r="LMK38" s="10"/>
      <c r="LML38" s="10"/>
      <c r="LMM38" s="10"/>
      <c r="LMN38" s="10"/>
      <c r="LMO38" s="10"/>
      <c r="LMP38" s="10"/>
      <c r="LMQ38" s="10"/>
      <c r="LMR38" s="10"/>
      <c r="LMS38" s="10"/>
      <c r="LMT38" s="10"/>
      <c r="LMU38" s="10"/>
      <c r="LMV38" s="10"/>
      <c r="LMW38" s="10"/>
      <c r="LMX38" s="10"/>
      <c r="LMY38" s="10"/>
      <c r="LMZ38" s="10"/>
      <c r="LNA38" s="10"/>
      <c r="LNB38" s="10"/>
      <c r="LNC38" s="10"/>
      <c r="LND38" s="10"/>
      <c r="LNE38" s="10"/>
      <c r="LNF38" s="10"/>
      <c r="LNG38" s="10"/>
      <c r="LNH38" s="10"/>
      <c r="LNI38" s="10"/>
      <c r="LNJ38" s="10"/>
      <c r="LNK38" s="10"/>
      <c r="LNL38" s="10"/>
      <c r="LNM38" s="10"/>
      <c r="LNN38" s="10"/>
      <c r="LNO38" s="10"/>
      <c r="LNP38" s="10"/>
      <c r="LNQ38" s="10"/>
      <c r="LNR38" s="10"/>
      <c r="LNS38" s="10"/>
      <c r="LNT38" s="10"/>
      <c r="LNU38" s="10"/>
      <c r="LNV38" s="10"/>
      <c r="LNW38" s="10"/>
      <c r="LNX38" s="10"/>
      <c r="LNY38" s="10"/>
      <c r="LNZ38" s="10"/>
      <c r="LOA38" s="10"/>
      <c r="LOB38" s="10"/>
      <c r="LOC38" s="10"/>
      <c r="LOD38" s="10"/>
      <c r="LOE38" s="10"/>
      <c r="LOF38" s="10"/>
      <c r="LOG38" s="10"/>
      <c r="LOH38" s="10"/>
      <c r="LOI38" s="10"/>
      <c r="LOJ38" s="10"/>
      <c r="LOK38" s="10"/>
      <c r="LOL38" s="10"/>
      <c r="LOM38" s="10"/>
      <c r="LON38" s="10"/>
      <c r="LOO38" s="10"/>
      <c r="LOP38" s="10"/>
      <c r="LOQ38" s="10"/>
      <c r="LOR38" s="10"/>
      <c r="LOS38" s="10"/>
      <c r="LOT38" s="10"/>
      <c r="LOU38" s="10"/>
      <c r="LOV38" s="10"/>
      <c r="LOW38" s="10"/>
      <c r="LOX38" s="10"/>
      <c r="LOY38" s="10"/>
      <c r="LOZ38" s="10"/>
      <c r="LPA38" s="10"/>
      <c r="LPB38" s="10"/>
      <c r="LPC38" s="10"/>
      <c r="LPD38" s="10"/>
      <c r="LPE38" s="10"/>
      <c r="LPF38" s="10"/>
      <c r="LPG38" s="10"/>
      <c r="LPH38" s="10"/>
      <c r="LPI38" s="10"/>
      <c r="LPJ38" s="10"/>
      <c r="LPK38" s="10"/>
      <c r="LPL38" s="10"/>
      <c r="LPM38" s="10"/>
      <c r="LPN38" s="10"/>
      <c r="LPO38" s="10"/>
      <c r="LPP38" s="10"/>
      <c r="LPQ38" s="10"/>
      <c r="LPR38" s="10"/>
      <c r="LPS38" s="10"/>
      <c r="LPT38" s="10"/>
      <c r="LPU38" s="10"/>
      <c r="LPV38" s="10"/>
      <c r="LPW38" s="10"/>
      <c r="LPX38" s="10"/>
      <c r="LPY38" s="10"/>
      <c r="LPZ38" s="10"/>
      <c r="LQA38" s="10"/>
      <c r="LQB38" s="10"/>
      <c r="LQC38" s="10"/>
      <c r="LQD38" s="10"/>
      <c r="LQE38" s="10"/>
      <c r="LQF38" s="10"/>
      <c r="LQG38" s="10"/>
      <c r="LQH38" s="10"/>
      <c r="LQI38" s="10"/>
      <c r="LQJ38" s="10"/>
      <c r="LQK38" s="10"/>
      <c r="LQL38" s="10"/>
      <c r="LQM38" s="10"/>
      <c r="LQN38" s="10"/>
      <c r="LQO38" s="10"/>
      <c r="LQP38" s="10"/>
      <c r="LQQ38" s="10"/>
      <c r="LQR38" s="10"/>
      <c r="LQS38" s="10"/>
      <c r="LQT38" s="10"/>
      <c r="LQU38" s="10"/>
      <c r="LQV38" s="10"/>
      <c r="LQW38" s="10"/>
      <c r="LQX38" s="10"/>
      <c r="LQY38" s="10"/>
      <c r="LQZ38" s="10"/>
      <c r="LRA38" s="10"/>
      <c r="LRB38" s="10"/>
      <c r="LRC38" s="10"/>
      <c r="LRD38" s="10"/>
      <c r="LRE38" s="10"/>
      <c r="LRF38" s="10"/>
      <c r="LRG38" s="10"/>
      <c r="LRH38" s="10"/>
      <c r="LRI38" s="10"/>
      <c r="LRJ38" s="10"/>
      <c r="LRK38" s="10"/>
      <c r="LRL38" s="10"/>
      <c r="LRM38" s="10"/>
      <c r="LRN38" s="10"/>
      <c r="LRO38" s="10"/>
      <c r="LRP38" s="10"/>
      <c r="LRQ38" s="10"/>
      <c r="LRR38" s="10"/>
      <c r="LRS38" s="10"/>
      <c r="LRT38" s="10"/>
      <c r="LRU38" s="10"/>
      <c r="LRV38" s="10"/>
      <c r="LRW38" s="10"/>
      <c r="LRX38" s="10"/>
      <c r="LRY38" s="10"/>
      <c r="LRZ38" s="10"/>
      <c r="LSA38" s="10"/>
      <c r="LSB38" s="10"/>
      <c r="LSC38" s="10"/>
      <c r="LSD38" s="10"/>
      <c r="LSE38" s="10"/>
      <c r="LSF38" s="10"/>
      <c r="LSG38" s="10"/>
      <c r="LSH38" s="10"/>
      <c r="LSI38" s="10"/>
      <c r="LSJ38" s="10"/>
      <c r="LSK38" s="10"/>
      <c r="LSL38" s="10"/>
      <c r="LSM38" s="10"/>
      <c r="LSN38" s="10"/>
      <c r="LSO38" s="10"/>
      <c r="LSP38" s="10"/>
      <c r="LSQ38" s="10"/>
      <c r="LSR38" s="10"/>
      <c r="LSS38" s="10"/>
      <c r="LST38" s="10"/>
      <c r="LSU38" s="10"/>
      <c r="LSV38" s="10"/>
      <c r="LSW38" s="10"/>
      <c r="LSX38" s="10"/>
      <c r="LSY38" s="10"/>
      <c r="LSZ38" s="10"/>
      <c r="LTA38" s="10"/>
      <c r="LTB38" s="10"/>
      <c r="LTC38" s="10"/>
      <c r="LTD38" s="10"/>
      <c r="LTE38" s="10"/>
      <c r="LTF38" s="10"/>
      <c r="LTG38" s="10"/>
      <c r="LTH38" s="10"/>
      <c r="LTI38" s="10"/>
      <c r="LTJ38" s="10"/>
      <c r="LTK38" s="10"/>
      <c r="LTL38" s="10"/>
      <c r="LTM38" s="10"/>
      <c r="LTN38" s="10"/>
      <c r="LTO38" s="10"/>
      <c r="LTP38" s="10"/>
      <c r="LTQ38" s="10"/>
      <c r="LTR38" s="10"/>
      <c r="LTS38" s="10"/>
      <c r="LTT38" s="10"/>
      <c r="LTU38" s="10"/>
      <c r="LTV38" s="10"/>
      <c r="LTW38" s="10"/>
      <c r="LTX38" s="10"/>
      <c r="LTY38" s="10"/>
      <c r="LTZ38" s="10"/>
      <c r="LUA38" s="10"/>
      <c r="LUB38" s="10"/>
      <c r="LUC38" s="10"/>
      <c r="LUD38" s="10"/>
      <c r="LUE38" s="10"/>
      <c r="LUF38" s="10"/>
      <c r="LUG38" s="10"/>
      <c r="LUH38" s="10"/>
      <c r="LUI38" s="10"/>
      <c r="LUJ38" s="10"/>
      <c r="LUK38" s="10"/>
      <c r="LUL38" s="10"/>
      <c r="LUM38" s="10"/>
      <c r="LUN38" s="10"/>
      <c r="LUO38" s="10"/>
      <c r="LUP38" s="10"/>
      <c r="LUQ38" s="10"/>
      <c r="LUR38" s="10"/>
      <c r="LUS38" s="10"/>
      <c r="LUT38" s="10"/>
      <c r="LUU38" s="10"/>
      <c r="LUV38" s="10"/>
      <c r="LUW38" s="10"/>
      <c r="LUX38" s="10"/>
      <c r="LUY38" s="10"/>
      <c r="LUZ38" s="10"/>
      <c r="LVA38" s="10"/>
      <c r="LVB38" s="10"/>
      <c r="LVC38" s="10"/>
      <c r="LVD38" s="10"/>
      <c r="LVE38" s="10"/>
      <c r="LVF38" s="10"/>
      <c r="LVG38" s="10"/>
      <c r="LVH38" s="10"/>
      <c r="LVI38" s="10"/>
      <c r="LVJ38" s="10"/>
      <c r="LVK38" s="10"/>
      <c r="LVL38" s="10"/>
      <c r="LVM38" s="10"/>
      <c r="LVN38" s="10"/>
      <c r="LVO38" s="10"/>
      <c r="LVP38" s="10"/>
      <c r="LVQ38" s="10"/>
      <c r="LVR38" s="10"/>
      <c r="LVS38" s="10"/>
      <c r="LVT38" s="10"/>
      <c r="LVU38" s="10"/>
      <c r="LVV38" s="10"/>
      <c r="LVW38" s="10"/>
      <c r="LVX38" s="10"/>
      <c r="LVY38" s="10"/>
      <c r="LVZ38" s="10"/>
      <c r="LWA38" s="10"/>
      <c r="LWB38" s="10"/>
      <c r="LWC38" s="10"/>
      <c r="LWD38" s="10"/>
      <c r="LWE38" s="10"/>
      <c r="LWF38" s="10"/>
      <c r="LWG38" s="10"/>
      <c r="LWH38" s="10"/>
      <c r="LWI38" s="10"/>
      <c r="LWJ38" s="10"/>
      <c r="LWK38" s="10"/>
      <c r="LWL38" s="10"/>
      <c r="LWM38" s="10"/>
      <c r="LWN38" s="10"/>
      <c r="LWO38" s="10"/>
      <c r="LWP38" s="10"/>
      <c r="LWQ38" s="10"/>
      <c r="LWR38" s="10"/>
      <c r="LWS38" s="10"/>
      <c r="LWT38" s="10"/>
      <c r="LWU38" s="10"/>
      <c r="LWV38" s="10"/>
      <c r="LWW38" s="10"/>
      <c r="LWX38" s="10"/>
      <c r="LWY38" s="10"/>
      <c r="LWZ38" s="10"/>
      <c r="LXA38" s="10"/>
      <c r="LXB38" s="10"/>
      <c r="LXC38" s="10"/>
      <c r="LXD38" s="10"/>
      <c r="LXE38" s="10"/>
      <c r="LXF38" s="10"/>
      <c r="LXG38" s="10"/>
      <c r="LXH38" s="10"/>
      <c r="LXI38" s="10"/>
      <c r="LXJ38" s="10"/>
      <c r="LXK38" s="10"/>
      <c r="LXL38" s="10"/>
      <c r="LXM38" s="10"/>
      <c r="LXN38" s="10"/>
      <c r="LXO38" s="10"/>
      <c r="LXP38" s="10"/>
      <c r="LXQ38" s="10"/>
      <c r="LXR38" s="10"/>
      <c r="LXS38" s="10"/>
      <c r="LXT38" s="10"/>
      <c r="LXU38" s="10"/>
      <c r="LXV38" s="10"/>
      <c r="LXW38" s="10"/>
      <c r="LXX38" s="10"/>
      <c r="LXY38" s="10"/>
      <c r="LXZ38" s="10"/>
      <c r="LYA38" s="10"/>
      <c r="LYB38" s="10"/>
      <c r="LYC38" s="10"/>
      <c r="LYD38" s="10"/>
      <c r="LYE38" s="10"/>
      <c r="LYF38" s="10"/>
      <c r="LYG38" s="10"/>
      <c r="LYH38" s="10"/>
      <c r="LYI38" s="10"/>
      <c r="LYJ38" s="10"/>
      <c r="LYK38" s="10"/>
      <c r="LYL38" s="10"/>
      <c r="LYM38" s="10"/>
      <c r="LYN38" s="10"/>
      <c r="LYO38" s="10"/>
      <c r="LYP38" s="10"/>
      <c r="LYQ38" s="10"/>
      <c r="LYR38" s="10"/>
      <c r="LYS38" s="10"/>
      <c r="LYT38" s="10"/>
      <c r="LYU38" s="10"/>
      <c r="LYV38" s="10"/>
      <c r="LYW38" s="10"/>
      <c r="LYX38" s="10"/>
      <c r="LYY38" s="10"/>
      <c r="LYZ38" s="10"/>
      <c r="LZA38" s="10"/>
      <c r="LZB38" s="10"/>
      <c r="LZC38" s="10"/>
      <c r="LZD38" s="10"/>
      <c r="LZE38" s="10"/>
      <c r="LZF38" s="10"/>
      <c r="LZG38" s="10"/>
      <c r="LZH38" s="10"/>
      <c r="LZI38" s="10"/>
      <c r="LZJ38" s="10"/>
      <c r="LZK38" s="10"/>
      <c r="LZL38" s="10"/>
      <c r="LZM38" s="10"/>
      <c r="LZN38" s="10"/>
      <c r="LZO38" s="10"/>
      <c r="LZP38" s="10"/>
      <c r="LZQ38" s="10"/>
      <c r="LZR38" s="10"/>
      <c r="LZS38" s="10"/>
      <c r="LZT38" s="10"/>
      <c r="LZU38" s="10"/>
      <c r="LZV38" s="10"/>
      <c r="LZW38" s="10"/>
      <c r="LZX38" s="10"/>
      <c r="LZY38" s="10"/>
      <c r="LZZ38" s="10"/>
      <c r="MAA38" s="10"/>
      <c r="MAB38" s="10"/>
      <c r="MAC38" s="10"/>
      <c r="MAD38" s="10"/>
      <c r="MAE38" s="10"/>
      <c r="MAF38" s="10"/>
      <c r="MAG38" s="10"/>
      <c r="MAH38" s="10"/>
      <c r="MAI38" s="10"/>
      <c r="MAJ38" s="10"/>
      <c r="MAK38" s="10"/>
      <c r="MAL38" s="10"/>
      <c r="MAM38" s="10"/>
      <c r="MAN38" s="10"/>
      <c r="MAO38" s="10"/>
      <c r="MAP38" s="10"/>
      <c r="MAQ38" s="10"/>
      <c r="MAR38" s="10"/>
      <c r="MAS38" s="10"/>
      <c r="MAT38" s="10"/>
      <c r="MAU38" s="10"/>
      <c r="MAV38" s="10"/>
      <c r="MAW38" s="10"/>
      <c r="MAX38" s="10"/>
      <c r="MAY38" s="10"/>
      <c r="MAZ38" s="10"/>
      <c r="MBA38" s="10"/>
      <c r="MBB38" s="10"/>
      <c r="MBC38" s="10"/>
      <c r="MBD38" s="10"/>
      <c r="MBE38" s="10"/>
      <c r="MBF38" s="10"/>
      <c r="MBG38" s="10"/>
      <c r="MBH38" s="10"/>
      <c r="MBI38" s="10"/>
      <c r="MBJ38" s="10"/>
      <c r="MBK38" s="10"/>
      <c r="MBL38" s="10"/>
      <c r="MBM38" s="10"/>
      <c r="MBN38" s="10"/>
      <c r="MBO38" s="10"/>
      <c r="MBP38" s="10"/>
      <c r="MBQ38" s="10"/>
      <c r="MBR38" s="10"/>
      <c r="MBS38" s="10"/>
      <c r="MBT38" s="10"/>
      <c r="MBU38" s="10"/>
      <c r="MBV38" s="10"/>
      <c r="MBW38" s="10"/>
      <c r="MBX38" s="10"/>
      <c r="MBY38" s="10"/>
      <c r="MBZ38" s="10"/>
      <c r="MCA38" s="10"/>
      <c r="MCB38" s="10"/>
      <c r="MCC38" s="10"/>
      <c r="MCD38" s="10"/>
      <c r="MCE38" s="10"/>
      <c r="MCF38" s="10"/>
      <c r="MCG38" s="10"/>
      <c r="MCH38" s="10"/>
      <c r="MCI38" s="10"/>
      <c r="MCJ38" s="10"/>
      <c r="MCK38" s="10"/>
      <c r="MCL38" s="10"/>
      <c r="MCM38" s="10"/>
      <c r="MCN38" s="10"/>
      <c r="MCO38" s="10"/>
      <c r="MCP38" s="10"/>
      <c r="MCQ38" s="10"/>
      <c r="MCR38" s="10"/>
      <c r="MCS38" s="10"/>
      <c r="MCT38" s="10"/>
      <c r="MCU38" s="10"/>
      <c r="MCV38" s="10"/>
      <c r="MCW38" s="10"/>
      <c r="MCX38" s="10"/>
      <c r="MCY38" s="10"/>
      <c r="MCZ38" s="10"/>
      <c r="MDA38" s="10"/>
      <c r="MDB38" s="10"/>
      <c r="MDC38" s="10"/>
      <c r="MDD38" s="10"/>
      <c r="MDE38" s="10"/>
      <c r="MDF38" s="10"/>
      <c r="MDG38" s="10"/>
      <c r="MDH38" s="10"/>
      <c r="MDI38" s="10"/>
      <c r="MDJ38" s="10"/>
      <c r="MDK38" s="10"/>
      <c r="MDL38" s="10"/>
      <c r="MDM38" s="10"/>
      <c r="MDN38" s="10"/>
      <c r="MDO38" s="10"/>
      <c r="MDP38" s="10"/>
      <c r="MDQ38" s="10"/>
      <c r="MDR38" s="10"/>
      <c r="MDS38" s="10"/>
      <c r="MDT38" s="10"/>
      <c r="MDU38" s="10"/>
      <c r="MDV38" s="10"/>
      <c r="MDW38" s="10"/>
      <c r="MDX38" s="10"/>
      <c r="MDY38" s="10"/>
      <c r="MDZ38" s="10"/>
      <c r="MEA38" s="10"/>
      <c r="MEB38" s="10"/>
      <c r="MEC38" s="10"/>
      <c r="MED38" s="10"/>
      <c r="MEE38" s="10"/>
      <c r="MEF38" s="10"/>
      <c r="MEG38" s="10"/>
      <c r="MEH38" s="10"/>
      <c r="MEI38" s="10"/>
      <c r="MEJ38" s="10"/>
      <c r="MEK38" s="10"/>
      <c r="MEL38" s="10"/>
      <c r="MEM38" s="10"/>
      <c r="MEN38" s="10"/>
      <c r="MEO38" s="10"/>
      <c r="MEP38" s="10"/>
      <c r="MEQ38" s="10"/>
      <c r="MER38" s="10"/>
      <c r="MES38" s="10"/>
      <c r="MET38" s="10"/>
      <c r="MEU38" s="10"/>
      <c r="MEV38" s="10"/>
      <c r="MEW38" s="10"/>
      <c r="MEX38" s="10"/>
      <c r="MEY38" s="10"/>
      <c r="MEZ38" s="10"/>
      <c r="MFA38" s="10"/>
      <c r="MFB38" s="10"/>
      <c r="MFC38" s="10"/>
      <c r="MFD38" s="10"/>
      <c r="MFE38" s="10"/>
      <c r="MFF38" s="10"/>
      <c r="MFG38" s="10"/>
      <c r="MFH38" s="10"/>
      <c r="MFI38" s="10"/>
      <c r="MFJ38" s="10"/>
      <c r="MFK38" s="10"/>
      <c r="MFL38" s="10"/>
      <c r="MFM38" s="10"/>
      <c r="MFN38" s="10"/>
      <c r="MFO38" s="10"/>
      <c r="MFP38" s="10"/>
      <c r="MFQ38" s="10"/>
      <c r="MFR38" s="10"/>
      <c r="MFS38" s="10"/>
      <c r="MFT38" s="10"/>
      <c r="MFU38" s="10"/>
      <c r="MFV38" s="10"/>
      <c r="MFW38" s="10"/>
      <c r="MFX38" s="10"/>
      <c r="MFY38" s="10"/>
      <c r="MFZ38" s="10"/>
      <c r="MGA38" s="10"/>
      <c r="MGB38" s="10"/>
      <c r="MGC38" s="10"/>
      <c r="MGD38" s="10"/>
      <c r="MGE38" s="10"/>
      <c r="MGF38" s="10"/>
      <c r="MGG38" s="10"/>
      <c r="MGH38" s="10"/>
      <c r="MGI38" s="10"/>
      <c r="MGJ38" s="10"/>
      <c r="MGK38" s="10"/>
      <c r="MGL38" s="10"/>
      <c r="MGM38" s="10"/>
      <c r="MGN38" s="10"/>
      <c r="MGO38" s="10"/>
      <c r="MGP38" s="10"/>
      <c r="MGQ38" s="10"/>
      <c r="MGR38" s="10"/>
      <c r="MGS38" s="10"/>
      <c r="MGT38" s="10"/>
      <c r="MGU38" s="10"/>
      <c r="MGV38" s="10"/>
      <c r="MGW38" s="10"/>
      <c r="MGX38" s="10"/>
      <c r="MGY38" s="10"/>
      <c r="MGZ38" s="10"/>
      <c r="MHA38" s="10"/>
      <c r="MHB38" s="10"/>
      <c r="MHC38" s="10"/>
      <c r="MHD38" s="10"/>
      <c r="MHE38" s="10"/>
      <c r="MHF38" s="10"/>
      <c r="MHG38" s="10"/>
      <c r="MHH38" s="10"/>
      <c r="MHI38" s="10"/>
      <c r="MHJ38" s="10"/>
      <c r="MHK38" s="10"/>
      <c r="MHL38" s="10"/>
      <c r="MHM38" s="10"/>
      <c r="MHN38" s="10"/>
      <c r="MHO38" s="10"/>
      <c r="MHP38" s="10"/>
      <c r="MHQ38" s="10"/>
      <c r="MHR38" s="10"/>
      <c r="MHS38" s="10"/>
      <c r="MHT38" s="10"/>
      <c r="MHU38" s="10"/>
      <c r="MHV38" s="10"/>
      <c r="MHW38" s="10"/>
      <c r="MHX38" s="10"/>
      <c r="MHY38" s="10"/>
      <c r="MHZ38" s="10"/>
      <c r="MIA38" s="10"/>
      <c r="MIB38" s="10"/>
      <c r="MIC38" s="10"/>
      <c r="MID38" s="10"/>
      <c r="MIE38" s="10"/>
      <c r="MIF38" s="10"/>
      <c r="MIG38" s="10"/>
      <c r="MIH38" s="10"/>
      <c r="MII38" s="10"/>
      <c r="MIJ38" s="10"/>
      <c r="MIK38" s="10"/>
      <c r="MIL38" s="10"/>
      <c r="MIM38" s="10"/>
      <c r="MIN38" s="10"/>
      <c r="MIO38" s="10"/>
      <c r="MIP38" s="10"/>
      <c r="MIQ38" s="10"/>
      <c r="MIR38" s="10"/>
      <c r="MIS38" s="10"/>
      <c r="MIT38" s="10"/>
      <c r="MIU38" s="10"/>
      <c r="MIV38" s="10"/>
      <c r="MIW38" s="10"/>
      <c r="MIX38" s="10"/>
      <c r="MIY38" s="10"/>
      <c r="MIZ38" s="10"/>
      <c r="MJA38" s="10"/>
      <c r="MJB38" s="10"/>
      <c r="MJC38" s="10"/>
      <c r="MJD38" s="10"/>
      <c r="MJE38" s="10"/>
      <c r="MJF38" s="10"/>
      <c r="MJG38" s="10"/>
      <c r="MJH38" s="10"/>
      <c r="MJI38" s="10"/>
      <c r="MJJ38" s="10"/>
      <c r="MJK38" s="10"/>
      <c r="MJL38" s="10"/>
      <c r="MJM38" s="10"/>
      <c r="MJN38" s="10"/>
      <c r="MJO38" s="10"/>
      <c r="MJP38" s="10"/>
      <c r="MJQ38" s="10"/>
      <c r="MJR38" s="10"/>
      <c r="MJS38" s="10"/>
      <c r="MJT38" s="10"/>
      <c r="MJU38" s="10"/>
      <c r="MJV38" s="10"/>
      <c r="MJW38" s="10"/>
      <c r="MJX38" s="10"/>
      <c r="MJY38" s="10"/>
      <c r="MJZ38" s="10"/>
      <c r="MKA38" s="10"/>
      <c r="MKB38" s="10"/>
      <c r="MKC38" s="10"/>
      <c r="MKD38" s="10"/>
      <c r="MKE38" s="10"/>
      <c r="MKF38" s="10"/>
      <c r="MKG38" s="10"/>
      <c r="MKH38" s="10"/>
      <c r="MKI38" s="10"/>
      <c r="MKJ38" s="10"/>
      <c r="MKK38" s="10"/>
      <c r="MKL38" s="10"/>
      <c r="MKM38" s="10"/>
      <c r="MKN38" s="10"/>
      <c r="MKO38" s="10"/>
      <c r="MKP38" s="10"/>
      <c r="MKQ38" s="10"/>
      <c r="MKR38" s="10"/>
      <c r="MKS38" s="10"/>
      <c r="MKT38" s="10"/>
      <c r="MKU38" s="10"/>
      <c r="MKV38" s="10"/>
      <c r="MKW38" s="10"/>
      <c r="MKX38" s="10"/>
      <c r="MKY38" s="10"/>
      <c r="MKZ38" s="10"/>
      <c r="MLA38" s="10"/>
      <c r="MLB38" s="10"/>
      <c r="MLC38" s="10"/>
      <c r="MLD38" s="10"/>
      <c r="MLE38" s="10"/>
      <c r="MLF38" s="10"/>
      <c r="MLG38" s="10"/>
      <c r="MLH38" s="10"/>
      <c r="MLI38" s="10"/>
      <c r="MLJ38" s="10"/>
      <c r="MLK38" s="10"/>
      <c r="MLL38" s="10"/>
      <c r="MLM38" s="10"/>
      <c r="MLN38" s="10"/>
      <c r="MLO38" s="10"/>
      <c r="MLP38" s="10"/>
      <c r="MLQ38" s="10"/>
      <c r="MLR38" s="10"/>
      <c r="MLS38" s="10"/>
      <c r="MLT38" s="10"/>
      <c r="MLU38" s="10"/>
      <c r="MLV38" s="10"/>
      <c r="MLW38" s="10"/>
      <c r="MLX38" s="10"/>
      <c r="MLY38" s="10"/>
      <c r="MLZ38" s="10"/>
      <c r="MMA38" s="10"/>
      <c r="MMB38" s="10"/>
      <c r="MMC38" s="10"/>
      <c r="MMD38" s="10"/>
      <c r="MME38" s="10"/>
      <c r="MMF38" s="10"/>
      <c r="MMG38" s="10"/>
      <c r="MMH38" s="10"/>
      <c r="MMI38" s="10"/>
      <c r="MMJ38" s="10"/>
      <c r="MMK38" s="10"/>
      <c r="MML38" s="10"/>
      <c r="MMM38" s="10"/>
      <c r="MMN38" s="10"/>
      <c r="MMO38" s="10"/>
      <c r="MMP38" s="10"/>
      <c r="MMQ38" s="10"/>
      <c r="MMR38" s="10"/>
      <c r="MMS38" s="10"/>
      <c r="MMT38" s="10"/>
      <c r="MMU38" s="10"/>
      <c r="MMV38" s="10"/>
      <c r="MMW38" s="10"/>
      <c r="MMX38" s="10"/>
      <c r="MMY38" s="10"/>
      <c r="MMZ38" s="10"/>
      <c r="MNA38" s="10"/>
      <c r="MNB38" s="10"/>
      <c r="MNC38" s="10"/>
      <c r="MND38" s="10"/>
      <c r="MNE38" s="10"/>
      <c r="MNF38" s="10"/>
      <c r="MNG38" s="10"/>
      <c r="MNH38" s="10"/>
      <c r="MNI38" s="10"/>
      <c r="MNJ38" s="10"/>
      <c r="MNK38" s="10"/>
      <c r="MNL38" s="10"/>
      <c r="MNM38" s="10"/>
      <c r="MNN38" s="10"/>
      <c r="MNO38" s="10"/>
      <c r="MNP38" s="10"/>
      <c r="MNQ38" s="10"/>
      <c r="MNR38" s="10"/>
      <c r="MNS38" s="10"/>
      <c r="MNT38" s="10"/>
      <c r="MNU38" s="10"/>
      <c r="MNV38" s="10"/>
      <c r="MNW38" s="10"/>
      <c r="MNX38" s="10"/>
      <c r="MNY38" s="10"/>
      <c r="MNZ38" s="10"/>
      <c r="MOA38" s="10"/>
      <c r="MOB38" s="10"/>
      <c r="MOC38" s="10"/>
      <c r="MOD38" s="10"/>
      <c r="MOE38" s="10"/>
      <c r="MOF38" s="10"/>
      <c r="MOG38" s="10"/>
      <c r="MOH38" s="10"/>
      <c r="MOI38" s="10"/>
      <c r="MOJ38" s="10"/>
      <c r="MOK38" s="10"/>
      <c r="MOL38" s="10"/>
      <c r="MOM38" s="10"/>
      <c r="MON38" s="10"/>
      <c r="MOO38" s="10"/>
      <c r="MOP38" s="10"/>
      <c r="MOQ38" s="10"/>
      <c r="MOR38" s="10"/>
      <c r="MOS38" s="10"/>
      <c r="MOT38" s="10"/>
      <c r="MOU38" s="10"/>
      <c r="MOV38" s="10"/>
      <c r="MOW38" s="10"/>
      <c r="MOX38" s="10"/>
      <c r="MOY38" s="10"/>
      <c r="MOZ38" s="10"/>
      <c r="MPA38" s="10"/>
      <c r="MPB38" s="10"/>
      <c r="MPC38" s="10"/>
      <c r="MPD38" s="10"/>
      <c r="MPE38" s="10"/>
      <c r="MPF38" s="10"/>
      <c r="MPG38" s="10"/>
      <c r="MPH38" s="10"/>
      <c r="MPI38" s="10"/>
      <c r="MPJ38" s="10"/>
      <c r="MPK38" s="10"/>
      <c r="MPL38" s="10"/>
      <c r="MPM38" s="10"/>
      <c r="MPN38" s="10"/>
      <c r="MPO38" s="10"/>
      <c r="MPP38" s="10"/>
      <c r="MPQ38" s="10"/>
      <c r="MPR38" s="10"/>
      <c r="MPS38" s="10"/>
      <c r="MPT38" s="10"/>
      <c r="MPU38" s="10"/>
      <c r="MPV38" s="10"/>
      <c r="MPW38" s="10"/>
      <c r="MPX38" s="10"/>
      <c r="MPY38" s="10"/>
      <c r="MPZ38" s="10"/>
      <c r="MQA38" s="10"/>
      <c r="MQB38" s="10"/>
      <c r="MQC38" s="10"/>
      <c r="MQD38" s="10"/>
      <c r="MQE38" s="10"/>
      <c r="MQF38" s="10"/>
      <c r="MQG38" s="10"/>
      <c r="MQH38" s="10"/>
      <c r="MQI38" s="10"/>
      <c r="MQJ38" s="10"/>
      <c r="MQK38" s="10"/>
      <c r="MQL38" s="10"/>
      <c r="MQM38" s="10"/>
      <c r="MQN38" s="10"/>
      <c r="MQO38" s="10"/>
      <c r="MQP38" s="10"/>
      <c r="MQQ38" s="10"/>
      <c r="MQR38" s="10"/>
      <c r="MQS38" s="10"/>
      <c r="MQT38" s="10"/>
      <c r="MQU38" s="10"/>
      <c r="MQV38" s="10"/>
      <c r="MQW38" s="10"/>
      <c r="MQX38" s="10"/>
      <c r="MQY38" s="10"/>
      <c r="MQZ38" s="10"/>
      <c r="MRA38" s="10"/>
      <c r="MRB38" s="10"/>
      <c r="MRC38" s="10"/>
      <c r="MRD38" s="10"/>
      <c r="MRE38" s="10"/>
      <c r="MRF38" s="10"/>
      <c r="MRG38" s="10"/>
      <c r="MRH38" s="10"/>
      <c r="MRI38" s="10"/>
      <c r="MRJ38" s="10"/>
      <c r="MRK38" s="10"/>
      <c r="MRL38" s="10"/>
      <c r="MRM38" s="10"/>
      <c r="MRN38" s="10"/>
      <c r="MRO38" s="10"/>
      <c r="MRP38" s="10"/>
      <c r="MRQ38" s="10"/>
      <c r="MRR38" s="10"/>
      <c r="MRS38" s="10"/>
      <c r="MRT38" s="10"/>
      <c r="MRU38" s="10"/>
      <c r="MRV38" s="10"/>
      <c r="MRW38" s="10"/>
      <c r="MRX38" s="10"/>
      <c r="MRY38" s="10"/>
      <c r="MRZ38" s="10"/>
      <c r="MSA38" s="10"/>
      <c r="MSB38" s="10"/>
      <c r="MSC38" s="10"/>
      <c r="MSD38" s="10"/>
      <c r="MSE38" s="10"/>
      <c r="MSF38" s="10"/>
      <c r="MSG38" s="10"/>
      <c r="MSH38" s="10"/>
      <c r="MSI38" s="10"/>
      <c r="MSJ38" s="10"/>
      <c r="MSK38" s="10"/>
      <c r="MSL38" s="10"/>
      <c r="MSM38" s="10"/>
      <c r="MSN38" s="10"/>
      <c r="MSO38" s="10"/>
      <c r="MSP38" s="10"/>
      <c r="MSQ38" s="10"/>
      <c r="MSR38" s="10"/>
      <c r="MSS38" s="10"/>
      <c r="MST38" s="10"/>
      <c r="MSU38" s="10"/>
      <c r="MSV38" s="10"/>
      <c r="MSW38" s="10"/>
      <c r="MSX38" s="10"/>
      <c r="MSY38" s="10"/>
      <c r="MSZ38" s="10"/>
      <c r="MTA38" s="10"/>
      <c r="MTB38" s="10"/>
      <c r="MTC38" s="10"/>
      <c r="MTD38" s="10"/>
      <c r="MTE38" s="10"/>
      <c r="MTF38" s="10"/>
      <c r="MTG38" s="10"/>
      <c r="MTH38" s="10"/>
      <c r="MTI38" s="10"/>
      <c r="MTJ38" s="10"/>
      <c r="MTK38" s="10"/>
      <c r="MTL38" s="10"/>
      <c r="MTM38" s="10"/>
      <c r="MTN38" s="10"/>
      <c r="MTO38" s="10"/>
      <c r="MTP38" s="10"/>
      <c r="MTQ38" s="10"/>
      <c r="MTR38" s="10"/>
      <c r="MTS38" s="10"/>
      <c r="MTT38" s="10"/>
      <c r="MTU38" s="10"/>
      <c r="MTV38" s="10"/>
      <c r="MTW38" s="10"/>
      <c r="MTX38" s="10"/>
      <c r="MTY38" s="10"/>
      <c r="MTZ38" s="10"/>
      <c r="MUA38" s="10"/>
      <c r="MUB38" s="10"/>
      <c r="MUC38" s="10"/>
      <c r="MUD38" s="10"/>
      <c r="MUE38" s="10"/>
      <c r="MUF38" s="10"/>
      <c r="MUG38" s="10"/>
      <c r="MUH38" s="10"/>
      <c r="MUI38" s="10"/>
      <c r="MUJ38" s="10"/>
      <c r="MUK38" s="10"/>
      <c r="MUL38" s="10"/>
      <c r="MUM38" s="10"/>
      <c r="MUN38" s="10"/>
      <c r="MUO38" s="10"/>
      <c r="MUP38" s="10"/>
      <c r="MUQ38" s="10"/>
      <c r="MUR38" s="10"/>
      <c r="MUS38" s="10"/>
      <c r="MUT38" s="10"/>
      <c r="MUU38" s="10"/>
      <c r="MUV38" s="10"/>
      <c r="MUW38" s="10"/>
      <c r="MUX38" s="10"/>
      <c r="MUY38" s="10"/>
      <c r="MUZ38" s="10"/>
      <c r="MVA38" s="10"/>
      <c r="MVB38" s="10"/>
      <c r="MVC38" s="10"/>
      <c r="MVD38" s="10"/>
      <c r="MVE38" s="10"/>
      <c r="MVF38" s="10"/>
      <c r="MVG38" s="10"/>
      <c r="MVH38" s="10"/>
      <c r="MVI38" s="10"/>
      <c r="MVJ38" s="10"/>
      <c r="MVK38" s="10"/>
      <c r="MVL38" s="10"/>
      <c r="MVM38" s="10"/>
      <c r="MVN38" s="10"/>
      <c r="MVO38" s="10"/>
      <c r="MVP38" s="10"/>
      <c r="MVQ38" s="10"/>
      <c r="MVR38" s="10"/>
      <c r="MVS38" s="10"/>
      <c r="MVT38" s="10"/>
      <c r="MVU38" s="10"/>
      <c r="MVV38" s="10"/>
      <c r="MVW38" s="10"/>
      <c r="MVX38" s="10"/>
      <c r="MVY38" s="10"/>
      <c r="MVZ38" s="10"/>
      <c r="MWA38" s="10"/>
      <c r="MWB38" s="10"/>
      <c r="MWC38" s="10"/>
      <c r="MWD38" s="10"/>
      <c r="MWE38" s="10"/>
      <c r="MWF38" s="10"/>
      <c r="MWG38" s="10"/>
      <c r="MWH38" s="10"/>
      <c r="MWI38" s="10"/>
      <c r="MWJ38" s="10"/>
      <c r="MWK38" s="10"/>
      <c r="MWL38" s="10"/>
      <c r="MWM38" s="10"/>
      <c r="MWN38" s="10"/>
      <c r="MWO38" s="10"/>
      <c r="MWP38" s="10"/>
      <c r="MWQ38" s="10"/>
      <c r="MWR38" s="10"/>
      <c r="MWS38" s="10"/>
      <c r="MWT38" s="10"/>
      <c r="MWU38" s="10"/>
      <c r="MWV38" s="10"/>
      <c r="MWW38" s="10"/>
      <c r="MWX38" s="10"/>
      <c r="MWY38" s="10"/>
      <c r="MWZ38" s="10"/>
      <c r="MXA38" s="10"/>
      <c r="MXB38" s="10"/>
      <c r="MXC38" s="10"/>
      <c r="MXD38" s="10"/>
      <c r="MXE38" s="10"/>
      <c r="MXF38" s="10"/>
      <c r="MXG38" s="10"/>
      <c r="MXH38" s="10"/>
      <c r="MXI38" s="10"/>
      <c r="MXJ38" s="10"/>
      <c r="MXK38" s="10"/>
      <c r="MXL38" s="10"/>
      <c r="MXM38" s="10"/>
      <c r="MXN38" s="10"/>
      <c r="MXO38" s="10"/>
      <c r="MXP38" s="10"/>
      <c r="MXQ38" s="10"/>
      <c r="MXR38" s="10"/>
      <c r="MXS38" s="10"/>
      <c r="MXT38" s="10"/>
      <c r="MXU38" s="10"/>
      <c r="MXV38" s="10"/>
      <c r="MXW38" s="10"/>
      <c r="MXX38" s="10"/>
      <c r="MXY38" s="10"/>
      <c r="MXZ38" s="10"/>
      <c r="MYA38" s="10"/>
      <c r="MYB38" s="10"/>
      <c r="MYC38" s="10"/>
      <c r="MYD38" s="10"/>
      <c r="MYE38" s="10"/>
      <c r="MYF38" s="10"/>
      <c r="MYG38" s="10"/>
      <c r="MYH38" s="10"/>
      <c r="MYI38" s="10"/>
      <c r="MYJ38" s="10"/>
      <c r="MYK38" s="10"/>
      <c r="MYL38" s="10"/>
      <c r="MYM38" s="10"/>
      <c r="MYN38" s="10"/>
      <c r="MYO38" s="10"/>
      <c r="MYP38" s="10"/>
      <c r="MYQ38" s="10"/>
      <c r="MYR38" s="10"/>
      <c r="MYS38" s="10"/>
      <c r="MYT38" s="10"/>
      <c r="MYU38" s="10"/>
      <c r="MYV38" s="10"/>
      <c r="MYW38" s="10"/>
      <c r="MYX38" s="10"/>
      <c r="MYY38" s="10"/>
      <c r="MYZ38" s="10"/>
      <c r="MZA38" s="10"/>
      <c r="MZB38" s="10"/>
      <c r="MZC38" s="10"/>
      <c r="MZD38" s="10"/>
      <c r="MZE38" s="10"/>
      <c r="MZF38" s="10"/>
      <c r="MZG38" s="10"/>
      <c r="MZH38" s="10"/>
      <c r="MZI38" s="10"/>
      <c r="MZJ38" s="10"/>
      <c r="MZK38" s="10"/>
      <c r="MZL38" s="10"/>
      <c r="MZM38" s="10"/>
      <c r="MZN38" s="10"/>
      <c r="MZO38" s="10"/>
      <c r="MZP38" s="10"/>
      <c r="MZQ38" s="10"/>
      <c r="MZR38" s="10"/>
      <c r="MZS38" s="10"/>
      <c r="MZT38" s="10"/>
      <c r="MZU38" s="10"/>
      <c r="MZV38" s="10"/>
      <c r="MZW38" s="10"/>
      <c r="MZX38" s="10"/>
      <c r="MZY38" s="10"/>
      <c r="MZZ38" s="10"/>
      <c r="NAA38" s="10"/>
      <c r="NAB38" s="10"/>
      <c r="NAC38" s="10"/>
      <c r="NAD38" s="10"/>
      <c r="NAE38" s="10"/>
      <c r="NAF38" s="10"/>
      <c r="NAG38" s="10"/>
      <c r="NAH38" s="10"/>
      <c r="NAI38" s="10"/>
      <c r="NAJ38" s="10"/>
      <c r="NAK38" s="10"/>
      <c r="NAL38" s="10"/>
      <c r="NAM38" s="10"/>
      <c r="NAN38" s="10"/>
      <c r="NAO38" s="10"/>
      <c r="NAP38" s="10"/>
      <c r="NAQ38" s="10"/>
      <c r="NAR38" s="10"/>
      <c r="NAS38" s="10"/>
      <c r="NAT38" s="10"/>
      <c r="NAU38" s="10"/>
      <c r="NAV38" s="10"/>
      <c r="NAW38" s="10"/>
      <c r="NAX38" s="10"/>
      <c r="NAY38" s="10"/>
      <c r="NAZ38" s="10"/>
      <c r="NBA38" s="10"/>
      <c r="NBB38" s="10"/>
      <c r="NBC38" s="10"/>
      <c r="NBD38" s="10"/>
      <c r="NBE38" s="10"/>
      <c r="NBF38" s="10"/>
      <c r="NBG38" s="10"/>
      <c r="NBH38" s="10"/>
      <c r="NBI38" s="10"/>
      <c r="NBJ38" s="10"/>
      <c r="NBK38" s="10"/>
      <c r="NBL38" s="10"/>
      <c r="NBM38" s="10"/>
      <c r="NBN38" s="10"/>
      <c r="NBO38" s="10"/>
      <c r="NBP38" s="10"/>
      <c r="NBQ38" s="10"/>
      <c r="NBR38" s="10"/>
      <c r="NBS38" s="10"/>
      <c r="NBT38" s="10"/>
      <c r="NBU38" s="10"/>
      <c r="NBV38" s="10"/>
      <c r="NBW38" s="10"/>
      <c r="NBX38" s="10"/>
      <c r="NBY38" s="10"/>
      <c r="NBZ38" s="10"/>
      <c r="NCA38" s="10"/>
      <c r="NCB38" s="10"/>
      <c r="NCC38" s="10"/>
      <c r="NCD38" s="10"/>
      <c r="NCE38" s="10"/>
      <c r="NCF38" s="10"/>
      <c r="NCG38" s="10"/>
      <c r="NCH38" s="10"/>
      <c r="NCI38" s="10"/>
      <c r="NCJ38" s="10"/>
      <c r="NCK38" s="10"/>
      <c r="NCL38" s="10"/>
      <c r="NCM38" s="10"/>
      <c r="NCN38" s="10"/>
      <c r="NCO38" s="10"/>
      <c r="NCP38" s="10"/>
      <c r="NCQ38" s="10"/>
      <c r="NCR38" s="10"/>
      <c r="NCS38" s="10"/>
      <c r="NCT38" s="10"/>
      <c r="NCU38" s="10"/>
      <c r="NCV38" s="10"/>
      <c r="NCW38" s="10"/>
      <c r="NCX38" s="10"/>
      <c r="NCY38" s="10"/>
      <c r="NCZ38" s="10"/>
      <c r="NDA38" s="10"/>
      <c r="NDB38" s="10"/>
      <c r="NDC38" s="10"/>
      <c r="NDD38" s="10"/>
      <c r="NDE38" s="10"/>
      <c r="NDF38" s="10"/>
      <c r="NDG38" s="10"/>
      <c r="NDH38" s="10"/>
      <c r="NDI38" s="10"/>
      <c r="NDJ38" s="10"/>
      <c r="NDK38" s="10"/>
      <c r="NDL38" s="10"/>
      <c r="NDM38" s="10"/>
      <c r="NDN38" s="10"/>
      <c r="NDO38" s="10"/>
      <c r="NDP38" s="10"/>
      <c r="NDQ38" s="10"/>
      <c r="NDR38" s="10"/>
      <c r="NDS38" s="10"/>
      <c r="NDT38" s="10"/>
      <c r="NDU38" s="10"/>
      <c r="NDV38" s="10"/>
      <c r="NDW38" s="10"/>
      <c r="NDX38" s="10"/>
      <c r="NDY38" s="10"/>
      <c r="NDZ38" s="10"/>
      <c r="NEA38" s="10"/>
      <c r="NEB38" s="10"/>
      <c r="NEC38" s="10"/>
      <c r="NED38" s="10"/>
      <c r="NEE38" s="10"/>
      <c r="NEF38" s="10"/>
      <c r="NEG38" s="10"/>
      <c r="NEH38" s="10"/>
      <c r="NEI38" s="10"/>
      <c r="NEJ38" s="10"/>
      <c r="NEK38" s="10"/>
      <c r="NEL38" s="10"/>
      <c r="NEM38" s="10"/>
      <c r="NEN38" s="10"/>
      <c r="NEO38" s="10"/>
      <c r="NEP38" s="10"/>
      <c r="NEQ38" s="10"/>
      <c r="NER38" s="10"/>
      <c r="NES38" s="10"/>
      <c r="NET38" s="10"/>
      <c r="NEU38" s="10"/>
      <c r="NEV38" s="10"/>
      <c r="NEW38" s="10"/>
      <c r="NEX38" s="10"/>
      <c r="NEY38" s="10"/>
      <c r="NEZ38" s="10"/>
      <c r="NFA38" s="10"/>
      <c r="NFB38" s="10"/>
      <c r="NFC38" s="10"/>
      <c r="NFD38" s="10"/>
      <c r="NFE38" s="10"/>
      <c r="NFF38" s="10"/>
      <c r="NFG38" s="10"/>
      <c r="NFH38" s="10"/>
      <c r="NFI38" s="10"/>
      <c r="NFJ38" s="10"/>
      <c r="NFK38" s="10"/>
      <c r="NFL38" s="10"/>
      <c r="NFM38" s="10"/>
      <c r="NFN38" s="10"/>
      <c r="NFO38" s="10"/>
      <c r="NFP38" s="10"/>
      <c r="NFQ38" s="10"/>
      <c r="NFR38" s="10"/>
      <c r="NFS38" s="10"/>
      <c r="NFT38" s="10"/>
      <c r="NFU38" s="10"/>
      <c r="NFV38" s="10"/>
      <c r="NFW38" s="10"/>
      <c r="NFX38" s="10"/>
      <c r="NFY38" s="10"/>
      <c r="NFZ38" s="10"/>
      <c r="NGA38" s="10"/>
      <c r="NGB38" s="10"/>
      <c r="NGC38" s="10"/>
      <c r="NGD38" s="10"/>
      <c r="NGE38" s="10"/>
      <c r="NGF38" s="10"/>
      <c r="NGG38" s="10"/>
      <c r="NGH38" s="10"/>
      <c r="NGI38" s="10"/>
      <c r="NGJ38" s="10"/>
      <c r="NGK38" s="10"/>
      <c r="NGL38" s="10"/>
      <c r="NGM38" s="10"/>
      <c r="NGN38" s="10"/>
      <c r="NGO38" s="10"/>
      <c r="NGP38" s="10"/>
      <c r="NGQ38" s="10"/>
      <c r="NGR38" s="10"/>
      <c r="NGS38" s="10"/>
      <c r="NGT38" s="10"/>
      <c r="NGU38" s="10"/>
      <c r="NGV38" s="10"/>
      <c r="NGW38" s="10"/>
      <c r="NGX38" s="10"/>
      <c r="NGY38" s="10"/>
      <c r="NGZ38" s="10"/>
      <c r="NHA38" s="10"/>
      <c r="NHB38" s="10"/>
      <c r="NHC38" s="10"/>
      <c r="NHD38" s="10"/>
      <c r="NHE38" s="10"/>
      <c r="NHF38" s="10"/>
      <c r="NHG38" s="10"/>
      <c r="NHH38" s="10"/>
      <c r="NHI38" s="10"/>
      <c r="NHJ38" s="10"/>
      <c r="NHK38" s="10"/>
      <c r="NHL38" s="10"/>
      <c r="NHM38" s="10"/>
      <c r="NHN38" s="10"/>
      <c r="NHO38" s="10"/>
      <c r="NHP38" s="10"/>
      <c r="NHQ38" s="10"/>
      <c r="NHR38" s="10"/>
      <c r="NHS38" s="10"/>
      <c r="NHT38" s="10"/>
      <c r="NHU38" s="10"/>
      <c r="NHV38" s="10"/>
      <c r="NHW38" s="10"/>
      <c r="NHX38" s="10"/>
      <c r="NHY38" s="10"/>
      <c r="NHZ38" s="10"/>
      <c r="NIA38" s="10"/>
      <c r="NIB38" s="10"/>
      <c r="NIC38" s="10"/>
      <c r="NID38" s="10"/>
      <c r="NIE38" s="10"/>
      <c r="NIF38" s="10"/>
      <c r="NIG38" s="10"/>
      <c r="NIH38" s="10"/>
      <c r="NII38" s="10"/>
      <c r="NIJ38" s="10"/>
      <c r="NIK38" s="10"/>
      <c r="NIL38" s="10"/>
      <c r="NIM38" s="10"/>
      <c r="NIN38" s="10"/>
      <c r="NIO38" s="10"/>
      <c r="NIP38" s="10"/>
      <c r="NIQ38" s="10"/>
      <c r="NIR38" s="10"/>
      <c r="NIS38" s="10"/>
      <c r="NIT38" s="10"/>
      <c r="NIU38" s="10"/>
      <c r="NIV38" s="10"/>
      <c r="NIW38" s="10"/>
      <c r="NIX38" s="10"/>
      <c r="NIY38" s="10"/>
      <c r="NIZ38" s="10"/>
      <c r="NJA38" s="10"/>
      <c r="NJB38" s="10"/>
      <c r="NJC38" s="10"/>
      <c r="NJD38" s="10"/>
      <c r="NJE38" s="10"/>
      <c r="NJF38" s="10"/>
      <c r="NJG38" s="10"/>
      <c r="NJH38" s="10"/>
      <c r="NJI38" s="10"/>
      <c r="NJJ38" s="10"/>
      <c r="NJK38" s="10"/>
      <c r="NJL38" s="10"/>
      <c r="NJM38" s="10"/>
      <c r="NJN38" s="10"/>
      <c r="NJO38" s="10"/>
      <c r="NJP38" s="10"/>
      <c r="NJQ38" s="10"/>
      <c r="NJR38" s="10"/>
      <c r="NJS38" s="10"/>
      <c r="NJT38" s="10"/>
      <c r="NJU38" s="10"/>
      <c r="NJV38" s="10"/>
      <c r="NJW38" s="10"/>
      <c r="NJX38" s="10"/>
      <c r="NJY38" s="10"/>
      <c r="NJZ38" s="10"/>
      <c r="NKA38" s="10"/>
      <c r="NKB38" s="10"/>
      <c r="NKC38" s="10"/>
      <c r="NKD38" s="10"/>
      <c r="NKE38" s="10"/>
      <c r="NKF38" s="10"/>
      <c r="NKG38" s="10"/>
      <c r="NKH38" s="10"/>
      <c r="NKI38" s="10"/>
      <c r="NKJ38" s="10"/>
      <c r="NKK38" s="10"/>
      <c r="NKL38" s="10"/>
      <c r="NKM38" s="10"/>
      <c r="NKN38" s="10"/>
      <c r="NKO38" s="10"/>
      <c r="NKP38" s="10"/>
      <c r="NKQ38" s="10"/>
      <c r="NKR38" s="10"/>
      <c r="NKS38" s="10"/>
      <c r="NKT38" s="10"/>
      <c r="NKU38" s="10"/>
      <c r="NKV38" s="10"/>
      <c r="NKW38" s="10"/>
      <c r="NKX38" s="10"/>
      <c r="NKY38" s="10"/>
      <c r="NKZ38" s="10"/>
      <c r="NLA38" s="10"/>
      <c r="NLB38" s="10"/>
      <c r="NLC38" s="10"/>
      <c r="NLD38" s="10"/>
      <c r="NLE38" s="10"/>
      <c r="NLF38" s="10"/>
      <c r="NLG38" s="10"/>
      <c r="NLH38" s="10"/>
      <c r="NLI38" s="10"/>
      <c r="NLJ38" s="10"/>
      <c r="NLK38" s="10"/>
      <c r="NLL38" s="10"/>
      <c r="NLM38" s="10"/>
      <c r="NLN38" s="10"/>
      <c r="NLO38" s="10"/>
      <c r="NLP38" s="10"/>
      <c r="NLQ38" s="10"/>
      <c r="NLR38" s="10"/>
      <c r="NLS38" s="10"/>
      <c r="NLT38" s="10"/>
      <c r="NLU38" s="10"/>
      <c r="NLV38" s="10"/>
      <c r="NLW38" s="10"/>
      <c r="NLX38" s="10"/>
      <c r="NLY38" s="10"/>
      <c r="NLZ38" s="10"/>
      <c r="NMA38" s="10"/>
      <c r="NMB38" s="10"/>
      <c r="NMC38" s="10"/>
      <c r="NMD38" s="10"/>
      <c r="NME38" s="10"/>
      <c r="NMF38" s="10"/>
      <c r="NMG38" s="10"/>
      <c r="NMH38" s="10"/>
      <c r="NMI38" s="10"/>
      <c r="NMJ38" s="10"/>
      <c r="NMK38" s="10"/>
      <c r="NML38" s="10"/>
      <c r="NMM38" s="10"/>
      <c r="NMN38" s="10"/>
      <c r="NMO38" s="10"/>
      <c r="NMP38" s="10"/>
      <c r="NMQ38" s="10"/>
      <c r="NMR38" s="10"/>
      <c r="NMS38" s="10"/>
      <c r="NMT38" s="10"/>
      <c r="NMU38" s="10"/>
      <c r="NMV38" s="10"/>
      <c r="NMW38" s="10"/>
      <c r="NMX38" s="10"/>
      <c r="NMY38" s="10"/>
      <c r="NMZ38" s="10"/>
      <c r="NNA38" s="10"/>
      <c r="NNB38" s="10"/>
      <c r="NNC38" s="10"/>
      <c r="NND38" s="10"/>
      <c r="NNE38" s="10"/>
      <c r="NNF38" s="10"/>
      <c r="NNG38" s="10"/>
      <c r="NNH38" s="10"/>
      <c r="NNI38" s="10"/>
      <c r="NNJ38" s="10"/>
      <c r="NNK38" s="10"/>
      <c r="NNL38" s="10"/>
      <c r="NNM38" s="10"/>
      <c r="NNN38" s="10"/>
      <c r="NNO38" s="10"/>
      <c r="NNP38" s="10"/>
      <c r="NNQ38" s="10"/>
      <c r="NNR38" s="10"/>
      <c r="NNS38" s="10"/>
      <c r="NNT38" s="10"/>
      <c r="NNU38" s="10"/>
      <c r="NNV38" s="10"/>
      <c r="NNW38" s="10"/>
      <c r="NNX38" s="10"/>
      <c r="NNY38" s="10"/>
      <c r="NNZ38" s="10"/>
      <c r="NOA38" s="10"/>
      <c r="NOB38" s="10"/>
      <c r="NOC38" s="10"/>
      <c r="NOD38" s="10"/>
      <c r="NOE38" s="10"/>
      <c r="NOF38" s="10"/>
      <c r="NOG38" s="10"/>
      <c r="NOH38" s="10"/>
      <c r="NOI38" s="10"/>
      <c r="NOJ38" s="10"/>
      <c r="NOK38" s="10"/>
      <c r="NOL38" s="10"/>
      <c r="NOM38" s="10"/>
      <c r="NON38" s="10"/>
      <c r="NOO38" s="10"/>
      <c r="NOP38" s="10"/>
      <c r="NOQ38" s="10"/>
      <c r="NOR38" s="10"/>
      <c r="NOS38" s="10"/>
      <c r="NOT38" s="10"/>
      <c r="NOU38" s="10"/>
      <c r="NOV38" s="10"/>
      <c r="NOW38" s="10"/>
      <c r="NOX38" s="10"/>
      <c r="NOY38" s="10"/>
      <c r="NOZ38" s="10"/>
      <c r="NPA38" s="10"/>
      <c r="NPB38" s="10"/>
      <c r="NPC38" s="10"/>
      <c r="NPD38" s="10"/>
      <c r="NPE38" s="10"/>
      <c r="NPF38" s="10"/>
      <c r="NPG38" s="10"/>
      <c r="NPH38" s="10"/>
      <c r="NPI38" s="10"/>
      <c r="NPJ38" s="10"/>
      <c r="NPK38" s="10"/>
      <c r="NPL38" s="10"/>
      <c r="NPM38" s="10"/>
      <c r="NPN38" s="10"/>
      <c r="NPO38" s="10"/>
      <c r="NPP38" s="10"/>
      <c r="NPQ38" s="10"/>
      <c r="NPR38" s="10"/>
      <c r="NPS38" s="10"/>
      <c r="NPT38" s="10"/>
      <c r="NPU38" s="10"/>
      <c r="NPV38" s="10"/>
      <c r="NPW38" s="10"/>
      <c r="NPX38" s="10"/>
      <c r="NPY38" s="10"/>
      <c r="NPZ38" s="10"/>
      <c r="NQA38" s="10"/>
      <c r="NQB38" s="10"/>
      <c r="NQC38" s="10"/>
      <c r="NQD38" s="10"/>
      <c r="NQE38" s="10"/>
      <c r="NQF38" s="10"/>
      <c r="NQG38" s="10"/>
      <c r="NQH38" s="10"/>
      <c r="NQI38" s="10"/>
      <c r="NQJ38" s="10"/>
      <c r="NQK38" s="10"/>
      <c r="NQL38" s="10"/>
      <c r="NQM38" s="10"/>
      <c r="NQN38" s="10"/>
      <c r="NQO38" s="10"/>
      <c r="NQP38" s="10"/>
      <c r="NQQ38" s="10"/>
      <c r="NQR38" s="10"/>
      <c r="NQS38" s="10"/>
      <c r="NQT38" s="10"/>
      <c r="NQU38" s="10"/>
      <c r="NQV38" s="10"/>
      <c r="NQW38" s="10"/>
      <c r="NQX38" s="10"/>
      <c r="NQY38" s="10"/>
      <c r="NQZ38" s="10"/>
      <c r="NRA38" s="10"/>
      <c r="NRB38" s="10"/>
      <c r="NRC38" s="10"/>
      <c r="NRD38" s="10"/>
      <c r="NRE38" s="10"/>
      <c r="NRF38" s="10"/>
      <c r="NRG38" s="10"/>
      <c r="NRH38" s="10"/>
      <c r="NRI38" s="10"/>
      <c r="NRJ38" s="10"/>
      <c r="NRK38" s="10"/>
      <c r="NRL38" s="10"/>
      <c r="NRM38" s="10"/>
      <c r="NRN38" s="10"/>
      <c r="NRO38" s="10"/>
      <c r="NRP38" s="10"/>
      <c r="NRQ38" s="10"/>
      <c r="NRR38" s="10"/>
      <c r="NRS38" s="10"/>
      <c r="NRT38" s="10"/>
      <c r="NRU38" s="10"/>
      <c r="NRV38" s="10"/>
      <c r="NRW38" s="10"/>
      <c r="NRX38" s="10"/>
      <c r="NRY38" s="10"/>
      <c r="NRZ38" s="10"/>
      <c r="NSA38" s="10"/>
      <c r="NSB38" s="10"/>
      <c r="NSC38" s="10"/>
      <c r="NSD38" s="10"/>
      <c r="NSE38" s="10"/>
      <c r="NSF38" s="10"/>
      <c r="NSG38" s="10"/>
      <c r="NSH38" s="10"/>
      <c r="NSI38" s="10"/>
      <c r="NSJ38" s="10"/>
      <c r="NSK38" s="10"/>
      <c r="NSL38" s="10"/>
      <c r="NSM38" s="10"/>
      <c r="NSN38" s="10"/>
      <c r="NSO38" s="10"/>
      <c r="NSP38" s="10"/>
      <c r="NSQ38" s="10"/>
      <c r="NSR38" s="10"/>
      <c r="NSS38" s="10"/>
      <c r="NST38" s="10"/>
      <c r="NSU38" s="10"/>
      <c r="NSV38" s="10"/>
      <c r="NSW38" s="10"/>
      <c r="NSX38" s="10"/>
      <c r="NSY38" s="10"/>
      <c r="NSZ38" s="10"/>
      <c r="NTA38" s="10"/>
      <c r="NTB38" s="10"/>
      <c r="NTC38" s="10"/>
      <c r="NTD38" s="10"/>
      <c r="NTE38" s="10"/>
      <c r="NTF38" s="10"/>
      <c r="NTG38" s="10"/>
      <c r="NTH38" s="10"/>
      <c r="NTI38" s="10"/>
      <c r="NTJ38" s="10"/>
      <c r="NTK38" s="10"/>
      <c r="NTL38" s="10"/>
      <c r="NTM38" s="10"/>
      <c r="NTN38" s="10"/>
      <c r="NTO38" s="10"/>
      <c r="NTP38" s="10"/>
      <c r="NTQ38" s="10"/>
      <c r="NTR38" s="10"/>
      <c r="NTS38" s="10"/>
      <c r="NTT38" s="10"/>
      <c r="NTU38" s="10"/>
      <c r="NTV38" s="10"/>
      <c r="NTW38" s="10"/>
      <c r="NTX38" s="10"/>
      <c r="NTY38" s="10"/>
      <c r="NTZ38" s="10"/>
      <c r="NUA38" s="10"/>
      <c r="NUB38" s="10"/>
      <c r="NUC38" s="10"/>
      <c r="NUD38" s="10"/>
      <c r="NUE38" s="10"/>
      <c r="NUF38" s="10"/>
      <c r="NUG38" s="10"/>
      <c r="NUH38" s="10"/>
      <c r="NUI38" s="10"/>
      <c r="NUJ38" s="10"/>
      <c r="NUK38" s="10"/>
      <c r="NUL38" s="10"/>
      <c r="NUM38" s="10"/>
      <c r="NUN38" s="10"/>
      <c r="NUO38" s="10"/>
      <c r="NUP38" s="10"/>
      <c r="NUQ38" s="10"/>
      <c r="NUR38" s="10"/>
      <c r="NUS38" s="10"/>
      <c r="NUT38" s="10"/>
      <c r="NUU38" s="10"/>
      <c r="NUV38" s="10"/>
      <c r="NUW38" s="10"/>
      <c r="NUX38" s="10"/>
      <c r="NUY38" s="10"/>
      <c r="NUZ38" s="10"/>
      <c r="NVA38" s="10"/>
      <c r="NVB38" s="10"/>
      <c r="NVC38" s="10"/>
      <c r="NVD38" s="10"/>
      <c r="NVE38" s="10"/>
      <c r="NVF38" s="10"/>
      <c r="NVG38" s="10"/>
      <c r="NVH38" s="10"/>
      <c r="NVI38" s="10"/>
      <c r="NVJ38" s="10"/>
      <c r="NVK38" s="10"/>
      <c r="NVL38" s="10"/>
      <c r="NVM38" s="10"/>
      <c r="NVN38" s="10"/>
      <c r="NVO38" s="10"/>
      <c r="NVP38" s="10"/>
      <c r="NVQ38" s="10"/>
      <c r="NVR38" s="10"/>
      <c r="NVS38" s="10"/>
      <c r="NVT38" s="10"/>
      <c r="NVU38" s="10"/>
      <c r="NVV38" s="10"/>
      <c r="NVW38" s="10"/>
      <c r="NVX38" s="10"/>
      <c r="NVY38" s="10"/>
      <c r="NVZ38" s="10"/>
      <c r="NWA38" s="10"/>
      <c r="NWB38" s="10"/>
      <c r="NWC38" s="10"/>
      <c r="NWD38" s="10"/>
      <c r="NWE38" s="10"/>
      <c r="NWF38" s="10"/>
      <c r="NWG38" s="10"/>
      <c r="NWH38" s="10"/>
      <c r="NWI38" s="10"/>
      <c r="NWJ38" s="10"/>
      <c r="NWK38" s="10"/>
      <c r="NWL38" s="10"/>
      <c r="NWM38" s="10"/>
      <c r="NWN38" s="10"/>
      <c r="NWO38" s="10"/>
      <c r="NWP38" s="10"/>
      <c r="NWQ38" s="10"/>
      <c r="NWR38" s="10"/>
      <c r="NWS38" s="10"/>
      <c r="NWT38" s="10"/>
      <c r="NWU38" s="10"/>
      <c r="NWV38" s="10"/>
      <c r="NWW38" s="10"/>
      <c r="NWX38" s="10"/>
      <c r="NWY38" s="10"/>
      <c r="NWZ38" s="10"/>
      <c r="NXA38" s="10"/>
      <c r="NXB38" s="10"/>
      <c r="NXC38" s="10"/>
      <c r="NXD38" s="10"/>
      <c r="NXE38" s="10"/>
      <c r="NXF38" s="10"/>
      <c r="NXG38" s="10"/>
      <c r="NXH38" s="10"/>
      <c r="NXI38" s="10"/>
      <c r="NXJ38" s="10"/>
      <c r="NXK38" s="10"/>
      <c r="NXL38" s="10"/>
      <c r="NXM38" s="10"/>
      <c r="NXN38" s="10"/>
      <c r="NXO38" s="10"/>
      <c r="NXP38" s="10"/>
      <c r="NXQ38" s="10"/>
      <c r="NXR38" s="10"/>
      <c r="NXS38" s="10"/>
      <c r="NXT38" s="10"/>
      <c r="NXU38" s="10"/>
      <c r="NXV38" s="10"/>
      <c r="NXW38" s="10"/>
      <c r="NXX38" s="10"/>
      <c r="NXY38" s="10"/>
      <c r="NXZ38" s="10"/>
      <c r="NYA38" s="10"/>
      <c r="NYB38" s="10"/>
      <c r="NYC38" s="10"/>
      <c r="NYD38" s="10"/>
      <c r="NYE38" s="10"/>
      <c r="NYF38" s="10"/>
      <c r="NYG38" s="10"/>
      <c r="NYH38" s="10"/>
      <c r="NYI38" s="10"/>
      <c r="NYJ38" s="10"/>
      <c r="NYK38" s="10"/>
      <c r="NYL38" s="10"/>
      <c r="NYM38" s="10"/>
      <c r="NYN38" s="10"/>
      <c r="NYO38" s="10"/>
      <c r="NYP38" s="10"/>
      <c r="NYQ38" s="10"/>
      <c r="NYR38" s="10"/>
      <c r="NYS38" s="10"/>
      <c r="NYT38" s="10"/>
      <c r="NYU38" s="10"/>
      <c r="NYV38" s="10"/>
      <c r="NYW38" s="10"/>
      <c r="NYX38" s="10"/>
      <c r="NYY38" s="10"/>
      <c r="NYZ38" s="10"/>
      <c r="NZA38" s="10"/>
      <c r="NZB38" s="10"/>
      <c r="NZC38" s="10"/>
      <c r="NZD38" s="10"/>
      <c r="NZE38" s="10"/>
      <c r="NZF38" s="10"/>
      <c r="NZG38" s="10"/>
      <c r="NZH38" s="10"/>
      <c r="NZI38" s="10"/>
      <c r="NZJ38" s="10"/>
      <c r="NZK38" s="10"/>
      <c r="NZL38" s="10"/>
      <c r="NZM38" s="10"/>
      <c r="NZN38" s="10"/>
      <c r="NZO38" s="10"/>
      <c r="NZP38" s="10"/>
      <c r="NZQ38" s="10"/>
      <c r="NZR38" s="10"/>
      <c r="NZS38" s="10"/>
      <c r="NZT38" s="10"/>
      <c r="NZU38" s="10"/>
      <c r="NZV38" s="10"/>
      <c r="NZW38" s="10"/>
      <c r="NZX38" s="10"/>
      <c r="NZY38" s="10"/>
      <c r="NZZ38" s="10"/>
      <c r="OAA38" s="10"/>
      <c r="OAB38" s="10"/>
      <c r="OAC38" s="10"/>
      <c r="OAD38" s="10"/>
      <c r="OAE38" s="10"/>
      <c r="OAF38" s="10"/>
      <c r="OAG38" s="10"/>
      <c r="OAH38" s="10"/>
      <c r="OAI38" s="10"/>
      <c r="OAJ38" s="10"/>
      <c r="OAK38" s="10"/>
      <c r="OAL38" s="10"/>
      <c r="OAM38" s="10"/>
      <c r="OAN38" s="10"/>
      <c r="OAO38" s="10"/>
      <c r="OAP38" s="10"/>
      <c r="OAQ38" s="10"/>
      <c r="OAR38" s="10"/>
      <c r="OAS38" s="10"/>
      <c r="OAT38" s="10"/>
      <c r="OAU38" s="10"/>
      <c r="OAV38" s="10"/>
      <c r="OAW38" s="10"/>
      <c r="OAX38" s="10"/>
      <c r="OAY38" s="10"/>
      <c r="OAZ38" s="10"/>
      <c r="OBA38" s="10"/>
      <c r="OBB38" s="10"/>
      <c r="OBC38" s="10"/>
      <c r="OBD38" s="10"/>
      <c r="OBE38" s="10"/>
      <c r="OBF38" s="10"/>
      <c r="OBG38" s="10"/>
      <c r="OBH38" s="10"/>
      <c r="OBI38" s="10"/>
      <c r="OBJ38" s="10"/>
      <c r="OBK38" s="10"/>
      <c r="OBL38" s="10"/>
      <c r="OBM38" s="10"/>
      <c r="OBN38" s="10"/>
      <c r="OBO38" s="10"/>
      <c r="OBP38" s="10"/>
      <c r="OBQ38" s="10"/>
      <c r="OBR38" s="10"/>
      <c r="OBS38" s="10"/>
      <c r="OBT38" s="10"/>
      <c r="OBU38" s="10"/>
      <c r="OBV38" s="10"/>
      <c r="OBW38" s="10"/>
      <c r="OBX38" s="10"/>
      <c r="OBY38" s="10"/>
      <c r="OBZ38" s="10"/>
      <c r="OCA38" s="10"/>
      <c r="OCB38" s="10"/>
      <c r="OCC38" s="10"/>
      <c r="OCD38" s="10"/>
      <c r="OCE38" s="10"/>
      <c r="OCF38" s="10"/>
      <c r="OCG38" s="10"/>
      <c r="OCH38" s="10"/>
      <c r="OCI38" s="10"/>
      <c r="OCJ38" s="10"/>
      <c r="OCK38" s="10"/>
      <c r="OCL38" s="10"/>
      <c r="OCM38" s="10"/>
      <c r="OCN38" s="10"/>
      <c r="OCO38" s="10"/>
      <c r="OCP38" s="10"/>
      <c r="OCQ38" s="10"/>
      <c r="OCR38" s="10"/>
      <c r="OCS38" s="10"/>
      <c r="OCT38" s="10"/>
      <c r="OCU38" s="10"/>
      <c r="OCV38" s="10"/>
      <c r="OCW38" s="10"/>
      <c r="OCX38" s="10"/>
      <c r="OCY38" s="10"/>
      <c r="OCZ38" s="10"/>
      <c r="ODA38" s="10"/>
      <c r="ODB38" s="10"/>
      <c r="ODC38" s="10"/>
      <c r="ODD38" s="10"/>
      <c r="ODE38" s="10"/>
      <c r="ODF38" s="10"/>
      <c r="ODG38" s="10"/>
      <c r="ODH38" s="10"/>
      <c r="ODI38" s="10"/>
      <c r="ODJ38" s="10"/>
      <c r="ODK38" s="10"/>
      <c r="ODL38" s="10"/>
      <c r="ODM38" s="10"/>
      <c r="ODN38" s="10"/>
      <c r="ODO38" s="10"/>
      <c r="ODP38" s="10"/>
      <c r="ODQ38" s="10"/>
      <c r="ODR38" s="10"/>
      <c r="ODS38" s="10"/>
      <c r="ODT38" s="10"/>
      <c r="ODU38" s="10"/>
      <c r="ODV38" s="10"/>
      <c r="ODW38" s="10"/>
      <c r="ODX38" s="10"/>
      <c r="ODY38" s="10"/>
      <c r="ODZ38" s="10"/>
      <c r="OEA38" s="10"/>
      <c r="OEB38" s="10"/>
      <c r="OEC38" s="10"/>
      <c r="OED38" s="10"/>
      <c r="OEE38" s="10"/>
      <c r="OEF38" s="10"/>
      <c r="OEG38" s="10"/>
      <c r="OEH38" s="10"/>
      <c r="OEI38" s="10"/>
      <c r="OEJ38" s="10"/>
      <c r="OEK38" s="10"/>
      <c r="OEL38" s="10"/>
      <c r="OEM38" s="10"/>
      <c r="OEN38" s="10"/>
      <c r="OEO38" s="10"/>
      <c r="OEP38" s="10"/>
      <c r="OEQ38" s="10"/>
      <c r="OER38" s="10"/>
      <c r="OES38" s="10"/>
      <c r="OET38" s="10"/>
      <c r="OEU38" s="10"/>
      <c r="OEV38" s="10"/>
      <c r="OEW38" s="10"/>
      <c r="OEX38" s="10"/>
      <c r="OEY38" s="10"/>
      <c r="OEZ38" s="10"/>
      <c r="OFA38" s="10"/>
      <c r="OFB38" s="10"/>
      <c r="OFC38" s="10"/>
      <c r="OFD38" s="10"/>
      <c r="OFE38" s="10"/>
      <c r="OFF38" s="10"/>
      <c r="OFG38" s="10"/>
      <c r="OFH38" s="10"/>
      <c r="OFI38" s="10"/>
      <c r="OFJ38" s="10"/>
      <c r="OFK38" s="10"/>
      <c r="OFL38" s="10"/>
      <c r="OFM38" s="10"/>
      <c r="OFN38" s="10"/>
      <c r="OFO38" s="10"/>
      <c r="OFP38" s="10"/>
      <c r="OFQ38" s="10"/>
      <c r="OFR38" s="10"/>
      <c r="OFS38" s="10"/>
      <c r="OFT38" s="10"/>
      <c r="OFU38" s="10"/>
      <c r="OFV38" s="10"/>
      <c r="OFW38" s="10"/>
      <c r="OFX38" s="10"/>
      <c r="OFY38" s="10"/>
      <c r="OFZ38" s="10"/>
      <c r="OGA38" s="10"/>
      <c r="OGB38" s="10"/>
      <c r="OGC38" s="10"/>
      <c r="OGD38" s="10"/>
      <c r="OGE38" s="10"/>
      <c r="OGF38" s="10"/>
      <c r="OGG38" s="10"/>
      <c r="OGH38" s="10"/>
      <c r="OGI38" s="10"/>
      <c r="OGJ38" s="10"/>
      <c r="OGK38" s="10"/>
      <c r="OGL38" s="10"/>
      <c r="OGM38" s="10"/>
      <c r="OGN38" s="10"/>
      <c r="OGO38" s="10"/>
      <c r="OGP38" s="10"/>
      <c r="OGQ38" s="10"/>
      <c r="OGR38" s="10"/>
      <c r="OGS38" s="10"/>
      <c r="OGT38" s="10"/>
      <c r="OGU38" s="10"/>
      <c r="OGV38" s="10"/>
      <c r="OGW38" s="10"/>
      <c r="OGX38" s="10"/>
      <c r="OGY38" s="10"/>
      <c r="OGZ38" s="10"/>
      <c r="OHA38" s="10"/>
      <c r="OHB38" s="10"/>
      <c r="OHC38" s="10"/>
      <c r="OHD38" s="10"/>
      <c r="OHE38" s="10"/>
      <c r="OHF38" s="10"/>
      <c r="OHG38" s="10"/>
      <c r="OHH38" s="10"/>
      <c r="OHI38" s="10"/>
      <c r="OHJ38" s="10"/>
      <c r="OHK38" s="10"/>
      <c r="OHL38" s="10"/>
      <c r="OHM38" s="10"/>
      <c r="OHN38" s="10"/>
      <c r="OHO38" s="10"/>
      <c r="OHP38" s="10"/>
      <c r="OHQ38" s="10"/>
      <c r="OHR38" s="10"/>
      <c r="OHS38" s="10"/>
      <c r="OHT38" s="10"/>
      <c r="OHU38" s="10"/>
      <c r="OHV38" s="10"/>
      <c r="OHW38" s="10"/>
      <c r="OHX38" s="10"/>
      <c r="OHY38" s="10"/>
      <c r="OHZ38" s="10"/>
      <c r="OIA38" s="10"/>
      <c r="OIB38" s="10"/>
      <c r="OIC38" s="10"/>
      <c r="OID38" s="10"/>
      <c r="OIE38" s="10"/>
      <c r="OIF38" s="10"/>
      <c r="OIG38" s="10"/>
      <c r="OIH38" s="10"/>
      <c r="OII38" s="10"/>
      <c r="OIJ38" s="10"/>
      <c r="OIK38" s="10"/>
      <c r="OIL38" s="10"/>
      <c r="OIM38" s="10"/>
      <c r="OIN38" s="10"/>
      <c r="OIO38" s="10"/>
      <c r="OIP38" s="10"/>
      <c r="OIQ38" s="10"/>
      <c r="OIR38" s="10"/>
      <c r="OIS38" s="10"/>
      <c r="OIT38" s="10"/>
      <c r="OIU38" s="10"/>
      <c r="OIV38" s="10"/>
      <c r="OIW38" s="10"/>
      <c r="OIX38" s="10"/>
      <c r="OIY38" s="10"/>
      <c r="OIZ38" s="10"/>
      <c r="OJA38" s="10"/>
      <c r="OJB38" s="10"/>
      <c r="OJC38" s="10"/>
      <c r="OJD38" s="10"/>
      <c r="OJE38" s="10"/>
      <c r="OJF38" s="10"/>
      <c r="OJG38" s="10"/>
      <c r="OJH38" s="10"/>
      <c r="OJI38" s="10"/>
      <c r="OJJ38" s="10"/>
      <c r="OJK38" s="10"/>
      <c r="OJL38" s="10"/>
      <c r="OJM38" s="10"/>
      <c r="OJN38" s="10"/>
      <c r="OJO38" s="10"/>
      <c r="OJP38" s="10"/>
      <c r="OJQ38" s="10"/>
      <c r="OJR38" s="10"/>
      <c r="OJS38" s="10"/>
      <c r="OJT38" s="10"/>
      <c r="OJU38" s="10"/>
      <c r="OJV38" s="10"/>
      <c r="OJW38" s="10"/>
      <c r="OJX38" s="10"/>
      <c r="OJY38" s="10"/>
      <c r="OJZ38" s="10"/>
      <c r="OKA38" s="10"/>
      <c r="OKB38" s="10"/>
      <c r="OKC38" s="10"/>
      <c r="OKD38" s="10"/>
      <c r="OKE38" s="10"/>
      <c r="OKF38" s="10"/>
      <c r="OKG38" s="10"/>
      <c r="OKH38" s="10"/>
      <c r="OKI38" s="10"/>
      <c r="OKJ38" s="10"/>
      <c r="OKK38" s="10"/>
      <c r="OKL38" s="10"/>
      <c r="OKM38" s="10"/>
      <c r="OKN38" s="10"/>
      <c r="OKO38" s="10"/>
      <c r="OKP38" s="10"/>
      <c r="OKQ38" s="10"/>
      <c r="OKR38" s="10"/>
      <c r="OKS38" s="10"/>
      <c r="OKT38" s="10"/>
      <c r="OKU38" s="10"/>
      <c r="OKV38" s="10"/>
      <c r="OKW38" s="10"/>
      <c r="OKX38" s="10"/>
      <c r="OKY38" s="10"/>
      <c r="OKZ38" s="10"/>
      <c r="OLA38" s="10"/>
      <c r="OLB38" s="10"/>
      <c r="OLC38" s="10"/>
      <c r="OLD38" s="10"/>
      <c r="OLE38" s="10"/>
      <c r="OLF38" s="10"/>
      <c r="OLG38" s="10"/>
      <c r="OLH38" s="10"/>
      <c r="OLI38" s="10"/>
      <c r="OLJ38" s="10"/>
      <c r="OLK38" s="10"/>
      <c r="OLL38" s="10"/>
      <c r="OLM38" s="10"/>
      <c r="OLN38" s="10"/>
      <c r="OLO38" s="10"/>
      <c r="OLP38" s="10"/>
      <c r="OLQ38" s="10"/>
      <c r="OLR38" s="10"/>
      <c r="OLS38" s="10"/>
      <c r="OLT38" s="10"/>
      <c r="OLU38" s="10"/>
      <c r="OLV38" s="10"/>
      <c r="OLW38" s="10"/>
      <c r="OLX38" s="10"/>
      <c r="OLY38" s="10"/>
      <c r="OLZ38" s="10"/>
      <c r="OMA38" s="10"/>
      <c r="OMB38" s="10"/>
      <c r="OMC38" s="10"/>
      <c r="OMD38" s="10"/>
      <c r="OME38" s="10"/>
      <c r="OMF38" s="10"/>
      <c r="OMG38" s="10"/>
      <c r="OMH38" s="10"/>
      <c r="OMI38" s="10"/>
      <c r="OMJ38" s="10"/>
      <c r="OMK38" s="10"/>
      <c r="OML38" s="10"/>
      <c r="OMM38" s="10"/>
      <c r="OMN38" s="10"/>
      <c r="OMO38" s="10"/>
      <c r="OMP38" s="10"/>
      <c r="OMQ38" s="10"/>
      <c r="OMR38" s="10"/>
      <c r="OMS38" s="10"/>
      <c r="OMT38" s="10"/>
      <c r="OMU38" s="10"/>
      <c r="OMV38" s="10"/>
      <c r="OMW38" s="10"/>
      <c r="OMX38" s="10"/>
      <c r="OMY38" s="10"/>
      <c r="OMZ38" s="10"/>
      <c r="ONA38" s="10"/>
      <c r="ONB38" s="10"/>
      <c r="ONC38" s="10"/>
      <c r="OND38" s="10"/>
      <c r="ONE38" s="10"/>
      <c r="ONF38" s="10"/>
      <c r="ONG38" s="10"/>
      <c r="ONH38" s="10"/>
      <c r="ONI38" s="10"/>
      <c r="ONJ38" s="10"/>
      <c r="ONK38" s="10"/>
      <c r="ONL38" s="10"/>
      <c r="ONM38" s="10"/>
      <c r="ONN38" s="10"/>
      <c r="ONO38" s="10"/>
      <c r="ONP38" s="10"/>
      <c r="ONQ38" s="10"/>
      <c r="ONR38" s="10"/>
      <c r="ONS38" s="10"/>
      <c r="ONT38" s="10"/>
      <c r="ONU38" s="10"/>
      <c r="ONV38" s="10"/>
      <c r="ONW38" s="10"/>
      <c r="ONX38" s="10"/>
      <c r="ONY38" s="10"/>
      <c r="ONZ38" s="10"/>
      <c r="OOA38" s="10"/>
      <c r="OOB38" s="10"/>
      <c r="OOC38" s="10"/>
      <c r="OOD38" s="10"/>
      <c r="OOE38" s="10"/>
      <c r="OOF38" s="10"/>
      <c r="OOG38" s="10"/>
      <c r="OOH38" s="10"/>
      <c r="OOI38" s="10"/>
      <c r="OOJ38" s="10"/>
      <c r="OOK38" s="10"/>
      <c r="OOL38" s="10"/>
      <c r="OOM38" s="10"/>
      <c r="OON38" s="10"/>
      <c r="OOO38" s="10"/>
      <c r="OOP38" s="10"/>
      <c r="OOQ38" s="10"/>
      <c r="OOR38" s="10"/>
      <c r="OOS38" s="10"/>
      <c r="OOT38" s="10"/>
      <c r="OOU38" s="10"/>
      <c r="OOV38" s="10"/>
      <c r="OOW38" s="10"/>
      <c r="OOX38" s="10"/>
      <c r="OOY38" s="10"/>
      <c r="OOZ38" s="10"/>
      <c r="OPA38" s="10"/>
      <c r="OPB38" s="10"/>
      <c r="OPC38" s="10"/>
      <c r="OPD38" s="10"/>
      <c r="OPE38" s="10"/>
      <c r="OPF38" s="10"/>
      <c r="OPG38" s="10"/>
      <c r="OPH38" s="10"/>
      <c r="OPI38" s="10"/>
      <c r="OPJ38" s="10"/>
      <c r="OPK38" s="10"/>
      <c r="OPL38" s="10"/>
      <c r="OPM38" s="10"/>
      <c r="OPN38" s="10"/>
      <c r="OPO38" s="10"/>
      <c r="OPP38" s="10"/>
      <c r="OPQ38" s="10"/>
      <c r="OPR38" s="10"/>
      <c r="OPS38" s="10"/>
      <c r="OPT38" s="10"/>
      <c r="OPU38" s="10"/>
      <c r="OPV38" s="10"/>
      <c r="OPW38" s="10"/>
      <c r="OPX38" s="10"/>
      <c r="OPY38" s="10"/>
      <c r="OPZ38" s="10"/>
      <c r="OQA38" s="10"/>
      <c r="OQB38" s="10"/>
      <c r="OQC38" s="10"/>
      <c r="OQD38" s="10"/>
      <c r="OQE38" s="10"/>
      <c r="OQF38" s="10"/>
      <c r="OQG38" s="10"/>
      <c r="OQH38" s="10"/>
      <c r="OQI38" s="10"/>
      <c r="OQJ38" s="10"/>
      <c r="OQK38" s="10"/>
      <c r="OQL38" s="10"/>
      <c r="OQM38" s="10"/>
      <c r="OQN38" s="10"/>
      <c r="OQO38" s="10"/>
      <c r="OQP38" s="10"/>
      <c r="OQQ38" s="10"/>
      <c r="OQR38" s="10"/>
      <c r="OQS38" s="10"/>
      <c r="OQT38" s="10"/>
      <c r="OQU38" s="10"/>
      <c r="OQV38" s="10"/>
      <c r="OQW38" s="10"/>
      <c r="OQX38" s="10"/>
      <c r="OQY38" s="10"/>
      <c r="OQZ38" s="10"/>
      <c r="ORA38" s="10"/>
      <c r="ORB38" s="10"/>
      <c r="ORC38" s="10"/>
      <c r="ORD38" s="10"/>
      <c r="ORE38" s="10"/>
      <c r="ORF38" s="10"/>
      <c r="ORG38" s="10"/>
      <c r="ORH38" s="10"/>
      <c r="ORI38" s="10"/>
      <c r="ORJ38" s="10"/>
      <c r="ORK38" s="10"/>
      <c r="ORL38" s="10"/>
      <c r="ORM38" s="10"/>
      <c r="ORN38" s="10"/>
      <c r="ORO38" s="10"/>
      <c r="ORP38" s="10"/>
      <c r="ORQ38" s="10"/>
      <c r="ORR38" s="10"/>
      <c r="ORS38" s="10"/>
      <c r="ORT38" s="10"/>
      <c r="ORU38" s="10"/>
      <c r="ORV38" s="10"/>
      <c r="ORW38" s="10"/>
      <c r="ORX38" s="10"/>
      <c r="ORY38" s="10"/>
      <c r="ORZ38" s="10"/>
      <c r="OSA38" s="10"/>
      <c r="OSB38" s="10"/>
      <c r="OSC38" s="10"/>
      <c r="OSD38" s="10"/>
      <c r="OSE38" s="10"/>
      <c r="OSF38" s="10"/>
      <c r="OSG38" s="10"/>
      <c r="OSH38" s="10"/>
      <c r="OSI38" s="10"/>
      <c r="OSJ38" s="10"/>
      <c r="OSK38" s="10"/>
      <c r="OSL38" s="10"/>
      <c r="OSM38" s="10"/>
      <c r="OSN38" s="10"/>
      <c r="OSO38" s="10"/>
      <c r="OSP38" s="10"/>
      <c r="OSQ38" s="10"/>
      <c r="OSR38" s="10"/>
      <c r="OSS38" s="10"/>
      <c r="OST38" s="10"/>
      <c r="OSU38" s="10"/>
      <c r="OSV38" s="10"/>
      <c r="OSW38" s="10"/>
      <c r="OSX38" s="10"/>
      <c r="OSY38" s="10"/>
      <c r="OSZ38" s="10"/>
      <c r="OTA38" s="10"/>
      <c r="OTB38" s="10"/>
      <c r="OTC38" s="10"/>
      <c r="OTD38" s="10"/>
      <c r="OTE38" s="10"/>
      <c r="OTF38" s="10"/>
      <c r="OTG38" s="10"/>
      <c r="OTH38" s="10"/>
      <c r="OTI38" s="10"/>
      <c r="OTJ38" s="10"/>
      <c r="OTK38" s="10"/>
      <c r="OTL38" s="10"/>
      <c r="OTM38" s="10"/>
      <c r="OTN38" s="10"/>
      <c r="OTO38" s="10"/>
      <c r="OTP38" s="10"/>
      <c r="OTQ38" s="10"/>
      <c r="OTR38" s="10"/>
      <c r="OTS38" s="10"/>
      <c r="OTT38" s="10"/>
      <c r="OTU38" s="10"/>
      <c r="OTV38" s="10"/>
      <c r="OTW38" s="10"/>
      <c r="OTX38" s="10"/>
      <c r="OTY38" s="10"/>
      <c r="OTZ38" s="10"/>
      <c r="OUA38" s="10"/>
      <c r="OUB38" s="10"/>
      <c r="OUC38" s="10"/>
      <c r="OUD38" s="10"/>
      <c r="OUE38" s="10"/>
      <c r="OUF38" s="10"/>
      <c r="OUG38" s="10"/>
      <c r="OUH38" s="10"/>
      <c r="OUI38" s="10"/>
      <c r="OUJ38" s="10"/>
      <c r="OUK38" s="10"/>
      <c r="OUL38" s="10"/>
      <c r="OUM38" s="10"/>
      <c r="OUN38" s="10"/>
      <c r="OUO38" s="10"/>
      <c r="OUP38" s="10"/>
      <c r="OUQ38" s="10"/>
      <c r="OUR38" s="10"/>
      <c r="OUS38" s="10"/>
      <c r="OUT38" s="10"/>
      <c r="OUU38" s="10"/>
      <c r="OUV38" s="10"/>
      <c r="OUW38" s="10"/>
      <c r="OUX38" s="10"/>
      <c r="OUY38" s="10"/>
      <c r="OUZ38" s="10"/>
      <c r="OVA38" s="10"/>
      <c r="OVB38" s="10"/>
      <c r="OVC38" s="10"/>
      <c r="OVD38" s="10"/>
      <c r="OVE38" s="10"/>
      <c r="OVF38" s="10"/>
      <c r="OVG38" s="10"/>
      <c r="OVH38" s="10"/>
      <c r="OVI38" s="10"/>
      <c r="OVJ38" s="10"/>
      <c r="OVK38" s="10"/>
      <c r="OVL38" s="10"/>
      <c r="OVM38" s="10"/>
      <c r="OVN38" s="10"/>
      <c r="OVO38" s="10"/>
      <c r="OVP38" s="10"/>
      <c r="OVQ38" s="10"/>
      <c r="OVR38" s="10"/>
      <c r="OVS38" s="10"/>
      <c r="OVT38" s="10"/>
      <c r="OVU38" s="10"/>
      <c r="OVV38" s="10"/>
      <c r="OVW38" s="10"/>
      <c r="OVX38" s="10"/>
      <c r="OVY38" s="10"/>
      <c r="OVZ38" s="10"/>
      <c r="OWA38" s="10"/>
      <c r="OWB38" s="10"/>
      <c r="OWC38" s="10"/>
      <c r="OWD38" s="10"/>
      <c r="OWE38" s="10"/>
      <c r="OWF38" s="10"/>
      <c r="OWG38" s="10"/>
      <c r="OWH38" s="10"/>
      <c r="OWI38" s="10"/>
      <c r="OWJ38" s="10"/>
      <c r="OWK38" s="10"/>
      <c r="OWL38" s="10"/>
      <c r="OWM38" s="10"/>
      <c r="OWN38" s="10"/>
      <c r="OWO38" s="10"/>
      <c r="OWP38" s="10"/>
      <c r="OWQ38" s="10"/>
      <c r="OWR38" s="10"/>
      <c r="OWS38" s="10"/>
      <c r="OWT38" s="10"/>
      <c r="OWU38" s="10"/>
      <c r="OWV38" s="10"/>
      <c r="OWW38" s="10"/>
      <c r="OWX38" s="10"/>
      <c r="OWY38" s="10"/>
      <c r="OWZ38" s="10"/>
      <c r="OXA38" s="10"/>
      <c r="OXB38" s="10"/>
      <c r="OXC38" s="10"/>
      <c r="OXD38" s="10"/>
      <c r="OXE38" s="10"/>
      <c r="OXF38" s="10"/>
      <c r="OXG38" s="10"/>
      <c r="OXH38" s="10"/>
      <c r="OXI38" s="10"/>
      <c r="OXJ38" s="10"/>
      <c r="OXK38" s="10"/>
      <c r="OXL38" s="10"/>
      <c r="OXM38" s="10"/>
      <c r="OXN38" s="10"/>
      <c r="OXO38" s="10"/>
      <c r="OXP38" s="10"/>
      <c r="OXQ38" s="10"/>
      <c r="OXR38" s="10"/>
      <c r="OXS38" s="10"/>
      <c r="OXT38" s="10"/>
      <c r="OXU38" s="10"/>
      <c r="OXV38" s="10"/>
      <c r="OXW38" s="10"/>
      <c r="OXX38" s="10"/>
      <c r="OXY38" s="10"/>
      <c r="OXZ38" s="10"/>
      <c r="OYA38" s="10"/>
      <c r="OYB38" s="10"/>
      <c r="OYC38" s="10"/>
      <c r="OYD38" s="10"/>
      <c r="OYE38" s="10"/>
      <c r="OYF38" s="10"/>
      <c r="OYG38" s="10"/>
      <c r="OYH38" s="10"/>
      <c r="OYI38" s="10"/>
      <c r="OYJ38" s="10"/>
      <c r="OYK38" s="10"/>
      <c r="OYL38" s="10"/>
      <c r="OYM38" s="10"/>
      <c r="OYN38" s="10"/>
      <c r="OYO38" s="10"/>
      <c r="OYP38" s="10"/>
      <c r="OYQ38" s="10"/>
      <c r="OYR38" s="10"/>
      <c r="OYS38" s="10"/>
      <c r="OYT38" s="10"/>
      <c r="OYU38" s="10"/>
      <c r="OYV38" s="10"/>
      <c r="OYW38" s="10"/>
      <c r="OYX38" s="10"/>
      <c r="OYY38" s="10"/>
      <c r="OYZ38" s="10"/>
      <c r="OZA38" s="10"/>
      <c r="OZB38" s="10"/>
      <c r="OZC38" s="10"/>
      <c r="OZD38" s="10"/>
      <c r="OZE38" s="10"/>
      <c r="OZF38" s="10"/>
      <c r="OZG38" s="10"/>
      <c r="OZH38" s="10"/>
      <c r="OZI38" s="10"/>
      <c r="OZJ38" s="10"/>
      <c r="OZK38" s="10"/>
      <c r="OZL38" s="10"/>
      <c r="OZM38" s="10"/>
      <c r="OZN38" s="10"/>
      <c r="OZO38" s="10"/>
      <c r="OZP38" s="10"/>
      <c r="OZQ38" s="10"/>
      <c r="OZR38" s="10"/>
      <c r="OZS38" s="10"/>
      <c r="OZT38" s="10"/>
      <c r="OZU38" s="10"/>
      <c r="OZV38" s="10"/>
      <c r="OZW38" s="10"/>
      <c r="OZX38" s="10"/>
      <c r="OZY38" s="10"/>
      <c r="OZZ38" s="10"/>
      <c r="PAA38" s="10"/>
      <c r="PAB38" s="10"/>
      <c r="PAC38" s="10"/>
      <c r="PAD38" s="10"/>
      <c r="PAE38" s="10"/>
      <c r="PAF38" s="10"/>
      <c r="PAG38" s="10"/>
      <c r="PAH38" s="10"/>
      <c r="PAI38" s="10"/>
      <c r="PAJ38" s="10"/>
      <c r="PAK38" s="10"/>
      <c r="PAL38" s="10"/>
      <c r="PAM38" s="10"/>
      <c r="PAN38" s="10"/>
      <c r="PAO38" s="10"/>
      <c r="PAP38" s="10"/>
      <c r="PAQ38" s="10"/>
      <c r="PAR38" s="10"/>
      <c r="PAS38" s="10"/>
      <c r="PAT38" s="10"/>
      <c r="PAU38" s="10"/>
      <c r="PAV38" s="10"/>
      <c r="PAW38" s="10"/>
      <c r="PAX38" s="10"/>
      <c r="PAY38" s="10"/>
      <c r="PAZ38" s="10"/>
      <c r="PBA38" s="10"/>
      <c r="PBB38" s="10"/>
      <c r="PBC38" s="10"/>
      <c r="PBD38" s="10"/>
      <c r="PBE38" s="10"/>
      <c r="PBF38" s="10"/>
      <c r="PBG38" s="10"/>
      <c r="PBH38" s="10"/>
      <c r="PBI38" s="10"/>
      <c r="PBJ38" s="10"/>
      <c r="PBK38" s="10"/>
      <c r="PBL38" s="10"/>
      <c r="PBM38" s="10"/>
      <c r="PBN38" s="10"/>
      <c r="PBO38" s="10"/>
      <c r="PBP38" s="10"/>
      <c r="PBQ38" s="10"/>
      <c r="PBR38" s="10"/>
      <c r="PBS38" s="10"/>
      <c r="PBT38" s="10"/>
      <c r="PBU38" s="10"/>
      <c r="PBV38" s="10"/>
      <c r="PBW38" s="10"/>
      <c r="PBX38" s="10"/>
      <c r="PBY38" s="10"/>
      <c r="PBZ38" s="10"/>
      <c r="PCA38" s="10"/>
      <c r="PCB38" s="10"/>
      <c r="PCC38" s="10"/>
      <c r="PCD38" s="10"/>
      <c r="PCE38" s="10"/>
      <c r="PCF38" s="10"/>
      <c r="PCG38" s="10"/>
      <c r="PCH38" s="10"/>
      <c r="PCI38" s="10"/>
      <c r="PCJ38" s="10"/>
      <c r="PCK38" s="10"/>
      <c r="PCL38" s="10"/>
      <c r="PCM38" s="10"/>
      <c r="PCN38" s="10"/>
      <c r="PCO38" s="10"/>
      <c r="PCP38" s="10"/>
      <c r="PCQ38" s="10"/>
      <c r="PCR38" s="10"/>
      <c r="PCS38" s="10"/>
      <c r="PCT38" s="10"/>
      <c r="PCU38" s="10"/>
      <c r="PCV38" s="10"/>
      <c r="PCW38" s="10"/>
      <c r="PCX38" s="10"/>
      <c r="PCY38" s="10"/>
      <c r="PCZ38" s="10"/>
      <c r="PDA38" s="10"/>
      <c r="PDB38" s="10"/>
      <c r="PDC38" s="10"/>
      <c r="PDD38" s="10"/>
      <c r="PDE38" s="10"/>
      <c r="PDF38" s="10"/>
      <c r="PDG38" s="10"/>
      <c r="PDH38" s="10"/>
      <c r="PDI38" s="10"/>
      <c r="PDJ38" s="10"/>
      <c r="PDK38" s="10"/>
      <c r="PDL38" s="10"/>
      <c r="PDM38" s="10"/>
      <c r="PDN38" s="10"/>
      <c r="PDO38" s="10"/>
      <c r="PDP38" s="10"/>
      <c r="PDQ38" s="10"/>
      <c r="PDR38" s="10"/>
      <c r="PDS38" s="10"/>
      <c r="PDT38" s="10"/>
      <c r="PDU38" s="10"/>
      <c r="PDV38" s="10"/>
      <c r="PDW38" s="10"/>
      <c r="PDX38" s="10"/>
      <c r="PDY38" s="10"/>
      <c r="PDZ38" s="10"/>
      <c r="PEA38" s="10"/>
      <c r="PEB38" s="10"/>
      <c r="PEC38" s="10"/>
      <c r="PED38" s="10"/>
      <c r="PEE38" s="10"/>
      <c r="PEF38" s="10"/>
      <c r="PEG38" s="10"/>
      <c r="PEH38" s="10"/>
      <c r="PEI38" s="10"/>
      <c r="PEJ38" s="10"/>
      <c r="PEK38" s="10"/>
      <c r="PEL38" s="10"/>
      <c r="PEM38" s="10"/>
      <c r="PEN38" s="10"/>
      <c r="PEO38" s="10"/>
      <c r="PEP38" s="10"/>
      <c r="PEQ38" s="10"/>
      <c r="PER38" s="10"/>
      <c r="PES38" s="10"/>
      <c r="PET38" s="10"/>
      <c r="PEU38" s="10"/>
      <c r="PEV38" s="10"/>
      <c r="PEW38" s="10"/>
      <c r="PEX38" s="10"/>
      <c r="PEY38" s="10"/>
      <c r="PEZ38" s="10"/>
      <c r="PFA38" s="10"/>
      <c r="PFB38" s="10"/>
      <c r="PFC38" s="10"/>
      <c r="PFD38" s="10"/>
      <c r="PFE38" s="10"/>
      <c r="PFF38" s="10"/>
      <c r="PFG38" s="10"/>
      <c r="PFH38" s="10"/>
      <c r="PFI38" s="10"/>
      <c r="PFJ38" s="10"/>
      <c r="PFK38" s="10"/>
      <c r="PFL38" s="10"/>
      <c r="PFM38" s="10"/>
      <c r="PFN38" s="10"/>
      <c r="PFO38" s="10"/>
      <c r="PFP38" s="10"/>
      <c r="PFQ38" s="10"/>
      <c r="PFR38" s="10"/>
      <c r="PFS38" s="10"/>
      <c r="PFT38" s="10"/>
      <c r="PFU38" s="10"/>
      <c r="PFV38" s="10"/>
      <c r="PFW38" s="10"/>
      <c r="PFX38" s="10"/>
      <c r="PFY38" s="10"/>
      <c r="PFZ38" s="10"/>
      <c r="PGA38" s="10"/>
      <c r="PGB38" s="10"/>
      <c r="PGC38" s="10"/>
      <c r="PGD38" s="10"/>
      <c r="PGE38" s="10"/>
      <c r="PGF38" s="10"/>
      <c r="PGG38" s="10"/>
      <c r="PGH38" s="10"/>
      <c r="PGI38" s="10"/>
      <c r="PGJ38" s="10"/>
      <c r="PGK38" s="10"/>
      <c r="PGL38" s="10"/>
      <c r="PGM38" s="10"/>
      <c r="PGN38" s="10"/>
      <c r="PGO38" s="10"/>
      <c r="PGP38" s="10"/>
      <c r="PGQ38" s="10"/>
      <c r="PGR38" s="10"/>
      <c r="PGS38" s="10"/>
      <c r="PGT38" s="10"/>
      <c r="PGU38" s="10"/>
      <c r="PGV38" s="10"/>
      <c r="PGW38" s="10"/>
      <c r="PGX38" s="10"/>
      <c r="PGY38" s="10"/>
      <c r="PGZ38" s="10"/>
      <c r="PHA38" s="10"/>
      <c r="PHB38" s="10"/>
      <c r="PHC38" s="10"/>
      <c r="PHD38" s="10"/>
      <c r="PHE38" s="10"/>
      <c r="PHF38" s="10"/>
      <c r="PHG38" s="10"/>
      <c r="PHH38" s="10"/>
      <c r="PHI38" s="10"/>
      <c r="PHJ38" s="10"/>
      <c r="PHK38" s="10"/>
      <c r="PHL38" s="10"/>
      <c r="PHM38" s="10"/>
      <c r="PHN38" s="10"/>
      <c r="PHO38" s="10"/>
      <c r="PHP38" s="10"/>
      <c r="PHQ38" s="10"/>
      <c r="PHR38" s="10"/>
      <c r="PHS38" s="10"/>
      <c r="PHT38" s="10"/>
      <c r="PHU38" s="10"/>
      <c r="PHV38" s="10"/>
      <c r="PHW38" s="10"/>
      <c r="PHX38" s="10"/>
      <c r="PHY38" s="10"/>
      <c r="PHZ38" s="10"/>
      <c r="PIA38" s="10"/>
      <c r="PIB38" s="10"/>
      <c r="PIC38" s="10"/>
      <c r="PID38" s="10"/>
      <c r="PIE38" s="10"/>
      <c r="PIF38" s="10"/>
      <c r="PIG38" s="10"/>
      <c r="PIH38" s="10"/>
      <c r="PII38" s="10"/>
      <c r="PIJ38" s="10"/>
      <c r="PIK38" s="10"/>
      <c r="PIL38" s="10"/>
      <c r="PIM38" s="10"/>
      <c r="PIN38" s="10"/>
      <c r="PIO38" s="10"/>
      <c r="PIP38" s="10"/>
      <c r="PIQ38" s="10"/>
      <c r="PIR38" s="10"/>
      <c r="PIS38" s="10"/>
      <c r="PIT38" s="10"/>
      <c r="PIU38" s="10"/>
      <c r="PIV38" s="10"/>
      <c r="PIW38" s="10"/>
      <c r="PIX38" s="10"/>
      <c r="PIY38" s="10"/>
      <c r="PIZ38" s="10"/>
      <c r="PJA38" s="10"/>
      <c r="PJB38" s="10"/>
      <c r="PJC38" s="10"/>
      <c r="PJD38" s="10"/>
      <c r="PJE38" s="10"/>
      <c r="PJF38" s="10"/>
      <c r="PJG38" s="10"/>
      <c r="PJH38" s="10"/>
      <c r="PJI38" s="10"/>
      <c r="PJJ38" s="10"/>
      <c r="PJK38" s="10"/>
      <c r="PJL38" s="10"/>
      <c r="PJM38" s="10"/>
      <c r="PJN38" s="10"/>
      <c r="PJO38" s="10"/>
      <c r="PJP38" s="10"/>
      <c r="PJQ38" s="10"/>
      <c r="PJR38" s="10"/>
      <c r="PJS38" s="10"/>
      <c r="PJT38" s="10"/>
      <c r="PJU38" s="10"/>
      <c r="PJV38" s="10"/>
      <c r="PJW38" s="10"/>
      <c r="PJX38" s="10"/>
      <c r="PJY38" s="10"/>
      <c r="PJZ38" s="10"/>
      <c r="PKA38" s="10"/>
      <c r="PKB38" s="10"/>
      <c r="PKC38" s="10"/>
      <c r="PKD38" s="10"/>
      <c r="PKE38" s="10"/>
      <c r="PKF38" s="10"/>
      <c r="PKG38" s="10"/>
      <c r="PKH38" s="10"/>
      <c r="PKI38" s="10"/>
      <c r="PKJ38" s="10"/>
      <c r="PKK38" s="10"/>
      <c r="PKL38" s="10"/>
      <c r="PKM38" s="10"/>
      <c r="PKN38" s="10"/>
      <c r="PKO38" s="10"/>
      <c r="PKP38" s="10"/>
      <c r="PKQ38" s="10"/>
      <c r="PKR38" s="10"/>
      <c r="PKS38" s="10"/>
      <c r="PKT38" s="10"/>
      <c r="PKU38" s="10"/>
      <c r="PKV38" s="10"/>
      <c r="PKW38" s="10"/>
      <c r="PKX38" s="10"/>
      <c r="PKY38" s="10"/>
      <c r="PKZ38" s="10"/>
      <c r="PLA38" s="10"/>
      <c r="PLB38" s="10"/>
      <c r="PLC38" s="10"/>
      <c r="PLD38" s="10"/>
      <c r="PLE38" s="10"/>
      <c r="PLF38" s="10"/>
      <c r="PLG38" s="10"/>
      <c r="PLH38" s="10"/>
      <c r="PLI38" s="10"/>
      <c r="PLJ38" s="10"/>
      <c r="PLK38" s="10"/>
      <c r="PLL38" s="10"/>
      <c r="PLM38" s="10"/>
      <c r="PLN38" s="10"/>
      <c r="PLO38" s="10"/>
      <c r="PLP38" s="10"/>
      <c r="PLQ38" s="10"/>
      <c r="PLR38" s="10"/>
      <c r="PLS38" s="10"/>
      <c r="PLT38" s="10"/>
      <c r="PLU38" s="10"/>
      <c r="PLV38" s="10"/>
      <c r="PLW38" s="10"/>
      <c r="PLX38" s="10"/>
      <c r="PLY38" s="10"/>
      <c r="PLZ38" s="10"/>
      <c r="PMA38" s="10"/>
      <c r="PMB38" s="10"/>
      <c r="PMC38" s="10"/>
      <c r="PMD38" s="10"/>
      <c r="PME38" s="10"/>
      <c r="PMF38" s="10"/>
      <c r="PMG38" s="10"/>
      <c r="PMH38" s="10"/>
      <c r="PMI38" s="10"/>
      <c r="PMJ38" s="10"/>
      <c r="PMK38" s="10"/>
      <c r="PML38" s="10"/>
      <c r="PMM38" s="10"/>
      <c r="PMN38" s="10"/>
      <c r="PMO38" s="10"/>
      <c r="PMP38" s="10"/>
      <c r="PMQ38" s="10"/>
      <c r="PMR38" s="10"/>
      <c r="PMS38" s="10"/>
      <c r="PMT38" s="10"/>
      <c r="PMU38" s="10"/>
      <c r="PMV38" s="10"/>
      <c r="PMW38" s="10"/>
      <c r="PMX38" s="10"/>
      <c r="PMY38" s="10"/>
      <c r="PMZ38" s="10"/>
      <c r="PNA38" s="10"/>
      <c r="PNB38" s="10"/>
      <c r="PNC38" s="10"/>
      <c r="PND38" s="10"/>
      <c r="PNE38" s="10"/>
      <c r="PNF38" s="10"/>
      <c r="PNG38" s="10"/>
      <c r="PNH38" s="10"/>
      <c r="PNI38" s="10"/>
      <c r="PNJ38" s="10"/>
      <c r="PNK38" s="10"/>
      <c r="PNL38" s="10"/>
      <c r="PNM38" s="10"/>
      <c r="PNN38" s="10"/>
      <c r="PNO38" s="10"/>
      <c r="PNP38" s="10"/>
      <c r="PNQ38" s="10"/>
      <c r="PNR38" s="10"/>
      <c r="PNS38" s="10"/>
      <c r="PNT38" s="10"/>
      <c r="PNU38" s="10"/>
      <c r="PNV38" s="10"/>
      <c r="PNW38" s="10"/>
      <c r="PNX38" s="10"/>
      <c r="PNY38" s="10"/>
      <c r="PNZ38" s="10"/>
      <c r="POA38" s="10"/>
      <c r="POB38" s="10"/>
      <c r="POC38" s="10"/>
      <c r="POD38" s="10"/>
      <c r="POE38" s="10"/>
      <c r="POF38" s="10"/>
      <c r="POG38" s="10"/>
      <c r="POH38" s="10"/>
      <c r="POI38" s="10"/>
      <c r="POJ38" s="10"/>
      <c r="POK38" s="10"/>
      <c r="POL38" s="10"/>
      <c r="POM38" s="10"/>
      <c r="PON38" s="10"/>
      <c r="POO38" s="10"/>
      <c r="POP38" s="10"/>
      <c r="POQ38" s="10"/>
      <c r="POR38" s="10"/>
      <c r="POS38" s="10"/>
      <c r="POT38" s="10"/>
      <c r="POU38" s="10"/>
      <c r="POV38" s="10"/>
      <c r="POW38" s="10"/>
      <c r="POX38" s="10"/>
      <c r="POY38" s="10"/>
      <c r="POZ38" s="10"/>
      <c r="PPA38" s="10"/>
      <c r="PPB38" s="10"/>
      <c r="PPC38" s="10"/>
      <c r="PPD38" s="10"/>
      <c r="PPE38" s="10"/>
      <c r="PPF38" s="10"/>
      <c r="PPG38" s="10"/>
      <c r="PPH38" s="10"/>
      <c r="PPI38" s="10"/>
      <c r="PPJ38" s="10"/>
      <c r="PPK38" s="10"/>
      <c r="PPL38" s="10"/>
      <c r="PPM38" s="10"/>
      <c r="PPN38" s="10"/>
      <c r="PPO38" s="10"/>
      <c r="PPP38" s="10"/>
      <c r="PPQ38" s="10"/>
      <c r="PPR38" s="10"/>
      <c r="PPS38" s="10"/>
      <c r="PPT38" s="10"/>
      <c r="PPU38" s="10"/>
      <c r="PPV38" s="10"/>
      <c r="PPW38" s="10"/>
      <c r="PPX38" s="10"/>
      <c r="PPY38" s="10"/>
      <c r="PPZ38" s="10"/>
      <c r="PQA38" s="10"/>
      <c r="PQB38" s="10"/>
      <c r="PQC38" s="10"/>
      <c r="PQD38" s="10"/>
      <c r="PQE38" s="10"/>
      <c r="PQF38" s="10"/>
      <c r="PQG38" s="10"/>
      <c r="PQH38" s="10"/>
      <c r="PQI38" s="10"/>
      <c r="PQJ38" s="10"/>
      <c r="PQK38" s="10"/>
      <c r="PQL38" s="10"/>
      <c r="PQM38" s="10"/>
      <c r="PQN38" s="10"/>
      <c r="PQO38" s="10"/>
      <c r="PQP38" s="10"/>
      <c r="PQQ38" s="10"/>
      <c r="PQR38" s="10"/>
      <c r="PQS38" s="10"/>
      <c r="PQT38" s="10"/>
      <c r="PQU38" s="10"/>
      <c r="PQV38" s="10"/>
      <c r="PQW38" s="10"/>
      <c r="PQX38" s="10"/>
      <c r="PQY38" s="10"/>
      <c r="PQZ38" s="10"/>
      <c r="PRA38" s="10"/>
      <c r="PRB38" s="10"/>
      <c r="PRC38" s="10"/>
      <c r="PRD38" s="10"/>
      <c r="PRE38" s="10"/>
      <c r="PRF38" s="10"/>
      <c r="PRG38" s="10"/>
      <c r="PRH38" s="10"/>
      <c r="PRI38" s="10"/>
      <c r="PRJ38" s="10"/>
      <c r="PRK38" s="10"/>
      <c r="PRL38" s="10"/>
      <c r="PRM38" s="10"/>
      <c r="PRN38" s="10"/>
      <c r="PRO38" s="10"/>
      <c r="PRP38" s="10"/>
      <c r="PRQ38" s="10"/>
      <c r="PRR38" s="10"/>
      <c r="PRS38" s="10"/>
      <c r="PRT38" s="10"/>
      <c r="PRU38" s="10"/>
      <c r="PRV38" s="10"/>
      <c r="PRW38" s="10"/>
      <c r="PRX38" s="10"/>
      <c r="PRY38" s="10"/>
      <c r="PRZ38" s="10"/>
      <c r="PSA38" s="10"/>
      <c r="PSB38" s="10"/>
      <c r="PSC38" s="10"/>
      <c r="PSD38" s="10"/>
      <c r="PSE38" s="10"/>
      <c r="PSF38" s="10"/>
      <c r="PSG38" s="10"/>
      <c r="PSH38" s="10"/>
      <c r="PSI38" s="10"/>
      <c r="PSJ38" s="10"/>
      <c r="PSK38" s="10"/>
      <c r="PSL38" s="10"/>
      <c r="PSM38" s="10"/>
      <c r="PSN38" s="10"/>
      <c r="PSO38" s="10"/>
      <c r="PSP38" s="10"/>
      <c r="PSQ38" s="10"/>
      <c r="PSR38" s="10"/>
      <c r="PSS38" s="10"/>
      <c r="PST38" s="10"/>
      <c r="PSU38" s="10"/>
      <c r="PSV38" s="10"/>
      <c r="PSW38" s="10"/>
      <c r="PSX38" s="10"/>
      <c r="PSY38" s="10"/>
      <c r="PSZ38" s="10"/>
      <c r="PTA38" s="10"/>
      <c r="PTB38" s="10"/>
      <c r="PTC38" s="10"/>
      <c r="PTD38" s="10"/>
      <c r="PTE38" s="10"/>
      <c r="PTF38" s="10"/>
      <c r="PTG38" s="10"/>
      <c r="PTH38" s="10"/>
      <c r="PTI38" s="10"/>
      <c r="PTJ38" s="10"/>
      <c r="PTK38" s="10"/>
      <c r="PTL38" s="10"/>
      <c r="PTM38" s="10"/>
      <c r="PTN38" s="10"/>
      <c r="PTO38" s="10"/>
      <c r="PTP38" s="10"/>
      <c r="PTQ38" s="10"/>
      <c r="PTR38" s="10"/>
      <c r="PTS38" s="10"/>
      <c r="PTT38" s="10"/>
      <c r="PTU38" s="10"/>
      <c r="PTV38" s="10"/>
      <c r="PTW38" s="10"/>
      <c r="PTX38" s="10"/>
      <c r="PTY38" s="10"/>
      <c r="PTZ38" s="10"/>
      <c r="PUA38" s="10"/>
      <c r="PUB38" s="10"/>
      <c r="PUC38" s="10"/>
      <c r="PUD38" s="10"/>
      <c r="PUE38" s="10"/>
      <c r="PUF38" s="10"/>
      <c r="PUG38" s="10"/>
      <c r="PUH38" s="10"/>
      <c r="PUI38" s="10"/>
      <c r="PUJ38" s="10"/>
      <c r="PUK38" s="10"/>
      <c r="PUL38" s="10"/>
      <c r="PUM38" s="10"/>
      <c r="PUN38" s="10"/>
      <c r="PUO38" s="10"/>
      <c r="PUP38" s="10"/>
      <c r="PUQ38" s="10"/>
      <c r="PUR38" s="10"/>
      <c r="PUS38" s="10"/>
      <c r="PUT38" s="10"/>
      <c r="PUU38" s="10"/>
      <c r="PUV38" s="10"/>
      <c r="PUW38" s="10"/>
      <c r="PUX38" s="10"/>
      <c r="PUY38" s="10"/>
      <c r="PUZ38" s="10"/>
      <c r="PVA38" s="10"/>
      <c r="PVB38" s="10"/>
      <c r="PVC38" s="10"/>
      <c r="PVD38" s="10"/>
      <c r="PVE38" s="10"/>
      <c r="PVF38" s="10"/>
      <c r="PVG38" s="10"/>
      <c r="PVH38" s="10"/>
      <c r="PVI38" s="10"/>
      <c r="PVJ38" s="10"/>
      <c r="PVK38" s="10"/>
      <c r="PVL38" s="10"/>
      <c r="PVM38" s="10"/>
      <c r="PVN38" s="10"/>
      <c r="PVO38" s="10"/>
      <c r="PVP38" s="10"/>
      <c r="PVQ38" s="10"/>
      <c r="PVR38" s="10"/>
      <c r="PVS38" s="10"/>
      <c r="PVT38" s="10"/>
      <c r="PVU38" s="10"/>
      <c r="PVV38" s="10"/>
      <c r="PVW38" s="10"/>
      <c r="PVX38" s="10"/>
      <c r="PVY38" s="10"/>
      <c r="PVZ38" s="10"/>
      <c r="PWA38" s="10"/>
      <c r="PWB38" s="10"/>
      <c r="PWC38" s="10"/>
      <c r="PWD38" s="10"/>
      <c r="PWE38" s="10"/>
      <c r="PWF38" s="10"/>
      <c r="PWG38" s="10"/>
      <c r="PWH38" s="10"/>
      <c r="PWI38" s="10"/>
      <c r="PWJ38" s="10"/>
      <c r="PWK38" s="10"/>
      <c r="PWL38" s="10"/>
      <c r="PWM38" s="10"/>
      <c r="PWN38" s="10"/>
      <c r="PWO38" s="10"/>
      <c r="PWP38" s="10"/>
      <c r="PWQ38" s="10"/>
      <c r="PWR38" s="10"/>
      <c r="PWS38" s="10"/>
      <c r="PWT38" s="10"/>
      <c r="PWU38" s="10"/>
      <c r="PWV38" s="10"/>
      <c r="PWW38" s="10"/>
      <c r="PWX38" s="10"/>
      <c r="PWY38" s="10"/>
      <c r="PWZ38" s="10"/>
      <c r="PXA38" s="10"/>
      <c r="PXB38" s="10"/>
      <c r="PXC38" s="10"/>
      <c r="PXD38" s="10"/>
      <c r="PXE38" s="10"/>
      <c r="PXF38" s="10"/>
      <c r="PXG38" s="10"/>
      <c r="PXH38" s="10"/>
      <c r="PXI38" s="10"/>
      <c r="PXJ38" s="10"/>
      <c r="PXK38" s="10"/>
      <c r="PXL38" s="10"/>
      <c r="PXM38" s="10"/>
      <c r="PXN38" s="10"/>
      <c r="PXO38" s="10"/>
      <c r="PXP38" s="10"/>
      <c r="PXQ38" s="10"/>
      <c r="PXR38" s="10"/>
      <c r="PXS38" s="10"/>
      <c r="PXT38" s="10"/>
      <c r="PXU38" s="10"/>
      <c r="PXV38" s="10"/>
      <c r="PXW38" s="10"/>
      <c r="PXX38" s="10"/>
      <c r="PXY38" s="10"/>
      <c r="PXZ38" s="10"/>
      <c r="PYA38" s="10"/>
      <c r="PYB38" s="10"/>
      <c r="PYC38" s="10"/>
      <c r="PYD38" s="10"/>
      <c r="PYE38" s="10"/>
      <c r="PYF38" s="10"/>
      <c r="PYG38" s="10"/>
      <c r="PYH38" s="10"/>
      <c r="PYI38" s="10"/>
      <c r="PYJ38" s="10"/>
      <c r="PYK38" s="10"/>
      <c r="PYL38" s="10"/>
      <c r="PYM38" s="10"/>
      <c r="PYN38" s="10"/>
      <c r="PYO38" s="10"/>
      <c r="PYP38" s="10"/>
      <c r="PYQ38" s="10"/>
      <c r="PYR38" s="10"/>
      <c r="PYS38" s="10"/>
      <c r="PYT38" s="10"/>
      <c r="PYU38" s="10"/>
      <c r="PYV38" s="10"/>
      <c r="PYW38" s="10"/>
      <c r="PYX38" s="10"/>
      <c r="PYY38" s="10"/>
      <c r="PYZ38" s="10"/>
      <c r="PZA38" s="10"/>
      <c r="PZB38" s="10"/>
      <c r="PZC38" s="10"/>
      <c r="PZD38" s="10"/>
      <c r="PZE38" s="10"/>
      <c r="PZF38" s="10"/>
      <c r="PZG38" s="10"/>
      <c r="PZH38" s="10"/>
      <c r="PZI38" s="10"/>
      <c r="PZJ38" s="10"/>
      <c r="PZK38" s="10"/>
      <c r="PZL38" s="10"/>
      <c r="PZM38" s="10"/>
      <c r="PZN38" s="10"/>
      <c r="PZO38" s="10"/>
      <c r="PZP38" s="10"/>
      <c r="PZQ38" s="10"/>
      <c r="PZR38" s="10"/>
      <c r="PZS38" s="10"/>
      <c r="PZT38" s="10"/>
      <c r="PZU38" s="10"/>
      <c r="PZV38" s="10"/>
      <c r="PZW38" s="10"/>
      <c r="PZX38" s="10"/>
      <c r="PZY38" s="10"/>
      <c r="PZZ38" s="10"/>
      <c r="QAA38" s="10"/>
      <c r="QAB38" s="10"/>
      <c r="QAC38" s="10"/>
      <c r="QAD38" s="10"/>
      <c r="QAE38" s="10"/>
      <c r="QAF38" s="10"/>
      <c r="QAG38" s="10"/>
      <c r="QAH38" s="10"/>
      <c r="QAI38" s="10"/>
      <c r="QAJ38" s="10"/>
      <c r="QAK38" s="10"/>
      <c r="QAL38" s="10"/>
      <c r="QAM38" s="10"/>
      <c r="QAN38" s="10"/>
      <c r="QAO38" s="10"/>
      <c r="QAP38" s="10"/>
      <c r="QAQ38" s="10"/>
      <c r="QAR38" s="10"/>
      <c r="QAS38" s="10"/>
      <c r="QAT38" s="10"/>
      <c r="QAU38" s="10"/>
      <c r="QAV38" s="10"/>
      <c r="QAW38" s="10"/>
      <c r="QAX38" s="10"/>
      <c r="QAY38" s="10"/>
      <c r="QAZ38" s="10"/>
      <c r="QBA38" s="10"/>
      <c r="QBB38" s="10"/>
      <c r="QBC38" s="10"/>
      <c r="QBD38" s="10"/>
      <c r="QBE38" s="10"/>
      <c r="QBF38" s="10"/>
      <c r="QBG38" s="10"/>
      <c r="QBH38" s="10"/>
      <c r="QBI38" s="10"/>
      <c r="QBJ38" s="10"/>
      <c r="QBK38" s="10"/>
      <c r="QBL38" s="10"/>
      <c r="QBM38" s="10"/>
      <c r="QBN38" s="10"/>
      <c r="QBO38" s="10"/>
      <c r="QBP38" s="10"/>
      <c r="QBQ38" s="10"/>
      <c r="QBR38" s="10"/>
      <c r="QBS38" s="10"/>
      <c r="QBT38" s="10"/>
      <c r="QBU38" s="10"/>
      <c r="QBV38" s="10"/>
      <c r="QBW38" s="10"/>
      <c r="QBX38" s="10"/>
      <c r="QBY38" s="10"/>
      <c r="QBZ38" s="10"/>
      <c r="QCA38" s="10"/>
      <c r="QCB38" s="10"/>
      <c r="QCC38" s="10"/>
      <c r="QCD38" s="10"/>
      <c r="QCE38" s="10"/>
      <c r="QCF38" s="10"/>
      <c r="QCG38" s="10"/>
      <c r="QCH38" s="10"/>
      <c r="QCI38" s="10"/>
      <c r="QCJ38" s="10"/>
      <c r="QCK38" s="10"/>
      <c r="QCL38" s="10"/>
      <c r="QCM38" s="10"/>
      <c r="QCN38" s="10"/>
      <c r="QCO38" s="10"/>
      <c r="QCP38" s="10"/>
      <c r="QCQ38" s="10"/>
      <c r="QCR38" s="10"/>
      <c r="QCS38" s="10"/>
      <c r="QCT38" s="10"/>
      <c r="QCU38" s="10"/>
      <c r="QCV38" s="10"/>
      <c r="QCW38" s="10"/>
      <c r="QCX38" s="10"/>
      <c r="QCY38" s="10"/>
      <c r="QCZ38" s="10"/>
      <c r="QDA38" s="10"/>
      <c r="QDB38" s="10"/>
      <c r="QDC38" s="10"/>
      <c r="QDD38" s="10"/>
      <c r="QDE38" s="10"/>
      <c r="QDF38" s="10"/>
      <c r="QDG38" s="10"/>
      <c r="QDH38" s="10"/>
      <c r="QDI38" s="10"/>
      <c r="QDJ38" s="10"/>
      <c r="QDK38" s="10"/>
      <c r="QDL38" s="10"/>
      <c r="QDM38" s="10"/>
      <c r="QDN38" s="10"/>
      <c r="QDO38" s="10"/>
      <c r="QDP38" s="10"/>
      <c r="QDQ38" s="10"/>
      <c r="QDR38" s="10"/>
      <c r="QDS38" s="10"/>
      <c r="QDT38" s="10"/>
      <c r="QDU38" s="10"/>
      <c r="QDV38" s="10"/>
      <c r="QDW38" s="10"/>
      <c r="QDX38" s="10"/>
      <c r="QDY38" s="10"/>
      <c r="QDZ38" s="10"/>
      <c r="QEA38" s="10"/>
      <c r="QEB38" s="10"/>
      <c r="QEC38" s="10"/>
      <c r="QED38" s="10"/>
      <c r="QEE38" s="10"/>
      <c r="QEF38" s="10"/>
      <c r="QEG38" s="10"/>
      <c r="QEH38" s="10"/>
      <c r="QEI38" s="10"/>
      <c r="QEJ38" s="10"/>
      <c r="QEK38" s="10"/>
      <c r="QEL38" s="10"/>
      <c r="QEM38" s="10"/>
      <c r="QEN38" s="10"/>
      <c r="QEO38" s="10"/>
      <c r="QEP38" s="10"/>
      <c r="QEQ38" s="10"/>
      <c r="QER38" s="10"/>
      <c r="QES38" s="10"/>
      <c r="QET38" s="10"/>
      <c r="QEU38" s="10"/>
      <c r="QEV38" s="10"/>
      <c r="QEW38" s="10"/>
      <c r="QEX38" s="10"/>
      <c r="QEY38" s="10"/>
      <c r="QEZ38" s="10"/>
      <c r="QFA38" s="10"/>
      <c r="QFB38" s="10"/>
      <c r="QFC38" s="10"/>
      <c r="QFD38" s="10"/>
      <c r="QFE38" s="10"/>
      <c r="QFF38" s="10"/>
      <c r="QFG38" s="10"/>
      <c r="QFH38" s="10"/>
      <c r="QFI38" s="10"/>
      <c r="QFJ38" s="10"/>
      <c r="QFK38" s="10"/>
      <c r="QFL38" s="10"/>
      <c r="QFM38" s="10"/>
      <c r="QFN38" s="10"/>
      <c r="QFO38" s="10"/>
      <c r="QFP38" s="10"/>
      <c r="QFQ38" s="10"/>
      <c r="QFR38" s="10"/>
      <c r="QFS38" s="10"/>
      <c r="QFT38" s="10"/>
      <c r="QFU38" s="10"/>
      <c r="QFV38" s="10"/>
      <c r="QFW38" s="10"/>
      <c r="QFX38" s="10"/>
      <c r="QFY38" s="10"/>
      <c r="QFZ38" s="10"/>
      <c r="QGA38" s="10"/>
      <c r="QGB38" s="10"/>
      <c r="QGC38" s="10"/>
      <c r="QGD38" s="10"/>
      <c r="QGE38" s="10"/>
      <c r="QGF38" s="10"/>
      <c r="QGG38" s="10"/>
      <c r="QGH38" s="10"/>
      <c r="QGI38" s="10"/>
      <c r="QGJ38" s="10"/>
      <c r="QGK38" s="10"/>
      <c r="QGL38" s="10"/>
      <c r="QGM38" s="10"/>
      <c r="QGN38" s="10"/>
      <c r="QGO38" s="10"/>
      <c r="QGP38" s="10"/>
      <c r="QGQ38" s="10"/>
      <c r="QGR38" s="10"/>
      <c r="QGS38" s="10"/>
      <c r="QGT38" s="10"/>
      <c r="QGU38" s="10"/>
      <c r="QGV38" s="10"/>
      <c r="QGW38" s="10"/>
      <c r="QGX38" s="10"/>
      <c r="QGY38" s="10"/>
      <c r="QGZ38" s="10"/>
      <c r="QHA38" s="10"/>
      <c r="QHB38" s="10"/>
      <c r="QHC38" s="10"/>
      <c r="QHD38" s="10"/>
      <c r="QHE38" s="10"/>
      <c r="QHF38" s="10"/>
      <c r="QHG38" s="10"/>
      <c r="QHH38" s="10"/>
      <c r="QHI38" s="10"/>
      <c r="QHJ38" s="10"/>
      <c r="QHK38" s="10"/>
      <c r="QHL38" s="10"/>
      <c r="QHM38" s="10"/>
      <c r="QHN38" s="10"/>
      <c r="QHO38" s="10"/>
      <c r="QHP38" s="10"/>
      <c r="QHQ38" s="10"/>
      <c r="QHR38" s="10"/>
      <c r="QHS38" s="10"/>
      <c r="QHT38" s="10"/>
      <c r="QHU38" s="10"/>
      <c r="QHV38" s="10"/>
      <c r="QHW38" s="10"/>
      <c r="QHX38" s="10"/>
      <c r="QHY38" s="10"/>
      <c r="QHZ38" s="10"/>
      <c r="QIA38" s="10"/>
      <c r="QIB38" s="10"/>
      <c r="QIC38" s="10"/>
      <c r="QID38" s="10"/>
      <c r="QIE38" s="10"/>
      <c r="QIF38" s="10"/>
      <c r="QIG38" s="10"/>
      <c r="QIH38" s="10"/>
      <c r="QII38" s="10"/>
      <c r="QIJ38" s="10"/>
      <c r="QIK38" s="10"/>
      <c r="QIL38" s="10"/>
      <c r="QIM38" s="10"/>
      <c r="QIN38" s="10"/>
      <c r="QIO38" s="10"/>
      <c r="QIP38" s="10"/>
      <c r="QIQ38" s="10"/>
      <c r="QIR38" s="10"/>
      <c r="QIS38" s="10"/>
      <c r="QIT38" s="10"/>
      <c r="QIU38" s="10"/>
      <c r="QIV38" s="10"/>
      <c r="QIW38" s="10"/>
      <c r="QIX38" s="10"/>
      <c r="QIY38" s="10"/>
      <c r="QIZ38" s="10"/>
      <c r="QJA38" s="10"/>
      <c r="QJB38" s="10"/>
      <c r="QJC38" s="10"/>
      <c r="QJD38" s="10"/>
      <c r="QJE38" s="10"/>
      <c r="QJF38" s="10"/>
      <c r="QJG38" s="10"/>
      <c r="QJH38" s="10"/>
      <c r="QJI38" s="10"/>
      <c r="QJJ38" s="10"/>
      <c r="QJK38" s="10"/>
      <c r="QJL38" s="10"/>
      <c r="QJM38" s="10"/>
      <c r="QJN38" s="10"/>
      <c r="QJO38" s="10"/>
      <c r="QJP38" s="10"/>
      <c r="QJQ38" s="10"/>
      <c r="QJR38" s="10"/>
      <c r="QJS38" s="10"/>
      <c r="QJT38" s="10"/>
      <c r="QJU38" s="10"/>
      <c r="QJV38" s="10"/>
      <c r="QJW38" s="10"/>
      <c r="QJX38" s="10"/>
      <c r="QJY38" s="10"/>
      <c r="QJZ38" s="10"/>
      <c r="QKA38" s="10"/>
      <c r="QKB38" s="10"/>
      <c r="QKC38" s="10"/>
      <c r="QKD38" s="10"/>
      <c r="QKE38" s="10"/>
      <c r="QKF38" s="10"/>
      <c r="QKG38" s="10"/>
      <c r="QKH38" s="10"/>
      <c r="QKI38" s="10"/>
      <c r="QKJ38" s="10"/>
      <c r="QKK38" s="10"/>
      <c r="QKL38" s="10"/>
      <c r="QKM38" s="10"/>
      <c r="QKN38" s="10"/>
      <c r="QKO38" s="10"/>
      <c r="QKP38" s="10"/>
      <c r="QKQ38" s="10"/>
      <c r="QKR38" s="10"/>
      <c r="QKS38" s="10"/>
      <c r="QKT38" s="10"/>
      <c r="QKU38" s="10"/>
      <c r="QKV38" s="10"/>
      <c r="QKW38" s="10"/>
      <c r="QKX38" s="10"/>
      <c r="QKY38" s="10"/>
      <c r="QKZ38" s="10"/>
      <c r="QLA38" s="10"/>
      <c r="QLB38" s="10"/>
      <c r="QLC38" s="10"/>
      <c r="QLD38" s="10"/>
      <c r="QLE38" s="10"/>
      <c r="QLF38" s="10"/>
      <c r="QLG38" s="10"/>
      <c r="QLH38" s="10"/>
      <c r="QLI38" s="10"/>
      <c r="QLJ38" s="10"/>
      <c r="QLK38" s="10"/>
      <c r="QLL38" s="10"/>
      <c r="QLM38" s="10"/>
      <c r="QLN38" s="10"/>
      <c r="QLO38" s="10"/>
      <c r="QLP38" s="10"/>
      <c r="QLQ38" s="10"/>
      <c r="QLR38" s="10"/>
      <c r="QLS38" s="10"/>
      <c r="QLT38" s="10"/>
      <c r="QLU38" s="10"/>
      <c r="QLV38" s="10"/>
      <c r="QLW38" s="10"/>
      <c r="QLX38" s="10"/>
      <c r="QLY38" s="10"/>
      <c r="QLZ38" s="10"/>
      <c r="QMA38" s="10"/>
      <c r="QMB38" s="10"/>
      <c r="QMC38" s="10"/>
      <c r="QMD38" s="10"/>
      <c r="QME38" s="10"/>
      <c r="QMF38" s="10"/>
      <c r="QMG38" s="10"/>
      <c r="QMH38" s="10"/>
      <c r="QMI38" s="10"/>
      <c r="QMJ38" s="10"/>
      <c r="QMK38" s="10"/>
      <c r="QML38" s="10"/>
      <c r="QMM38" s="10"/>
      <c r="QMN38" s="10"/>
      <c r="QMO38" s="10"/>
      <c r="QMP38" s="10"/>
      <c r="QMQ38" s="10"/>
      <c r="QMR38" s="10"/>
      <c r="QMS38" s="10"/>
      <c r="QMT38" s="10"/>
      <c r="QMU38" s="10"/>
      <c r="QMV38" s="10"/>
      <c r="QMW38" s="10"/>
      <c r="QMX38" s="10"/>
      <c r="QMY38" s="10"/>
      <c r="QMZ38" s="10"/>
      <c r="QNA38" s="10"/>
      <c r="QNB38" s="10"/>
      <c r="QNC38" s="10"/>
      <c r="QND38" s="10"/>
      <c r="QNE38" s="10"/>
      <c r="QNF38" s="10"/>
      <c r="QNG38" s="10"/>
      <c r="QNH38" s="10"/>
      <c r="QNI38" s="10"/>
      <c r="QNJ38" s="10"/>
      <c r="QNK38" s="10"/>
      <c r="QNL38" s="10"/>
      <c r="QNM38" s="10"/>
      <c r="QNN38" s="10"/>
      <c r="QNO38" s="10"/>
      <c r="QNP38" s="10"/>
      <c r="QNQ38" s="10"/>
      <c r="QNR38" s="10"/>
      <c r="QNS38" s="10"/>
      <c r="QNT38" s="10"/>
      <c r="QNU38" s="10"/>
      <c r="QNV38" s="10"/>
      <c r="QNW38" s="10"/>
      <c r="QNX38" s="10"/>
      <c r="QNY38" s="10"/>
      <c r="QNZ38" s="10"/>
      <c r="QOA38" s="10"/>
      <c r="QOB38" s="10"/>
      <c r="QOC38" s="10"/>
      <c r="QOD38" s="10"/>
      <c r="QOE38" s="10"/>
      <c r="QOF38" s="10"/>
      <c r="QOG38" s="10"/>
      <c r="QOH38" s="10"/>
      <c r="QOI38" s="10"/>
      <c r="QOJ38" s="10"/>
      <c r="QOK38" s="10"/>
      <c r="QOL38" s="10"/>
      <c r="QOM38" s="10"/>
      <c r="QON38" s="10"/>
      <c r="QOO38" s="10"/>
      <c r="QOP38" s="10"/>
      <c r="QOQ38" s="10"/>
      <c r="QOR38" s="10"/>
      <c r="QOS38" s="10"/>
      <c r="QOT38" s="10"/>
      <c r="QOU38" s="10"/>
      <c r="QOV38" s="10"/>
      <c r="QOW38" s="10"/>
      <c r="QOX38" s="10"/>
      <c r="QOY38" s="10"/>
      <c r="QOZ38" s="10"/>
      <c r="QPA38" s="10"/>
      <c r="QPB38" s="10"/>
      <c r="QPC38" s="10"/>
      <c r="QPD38" s="10"/>
      <c r="QPE38" s="10"/>
      <c r="QPF38" s="10"/>
      <c r="QPG38" s="10"/>
      <c r="QPH38" s="10"/>
      <c r="QPI38" s="10"/>
      <c r="QPJ38" s="10"/>
      <c r="QPK38" s="10"/>
      <c r="QPL38" s="10"/>
      <c r="QPM38" s="10"/>
      <c r="QPN38" s="10"/>
      <c r="QPO38" s="10"/>
      <c r="QPP38" s="10"/>
      <c r="QPQ38" s="10"/>
      <c r="QPR38" s="10"/>
      <c r="QPS38" s="10"/>
      <c r="QPT38" s="10"/>
      <c r="QPU38" s="10"/>
      <c r="QPV38" s="10"/>
      <c r="QPW38" s="10"/>
      <c r="QPX38" s="10"/>
      <c r="QPY38" s="10"/>
      <c r="QPZ38" s="10"/>
      <c r="QQA38" s="10"/>
      <c r="QQB38" s="10"/>
      <c r="QQC38" s="10"/>
      <c r="QQD38" s="10"/>
      <c r="QQE38" s="10"/>
      <c r="QQF38" s="10"/>
      <c r="QQG38" s="10"/>
      <c r="QQH38" s="10"/>
      <c r="QQI38" s="10"/>
      <c r="QQJ38" s="10"/>
      <c r="QQK38" s="10"/>
      <c r="QQL38" s="10"/>
      <c r="QQM38" s="10"/>
      <c r="QQN38" s="10"/>
      <c r="QQO38" s="10"/>
      <c r="QQP38" s="10"/>
      <c r="QQQ38" s="10"/>
      <c r="QQR38" s="10"/>
      <c r="QQS38" s="10"/>
      <c r="QQT38" s="10"/>
      <c r="QQU38" s="10"/>
      <c r="QQV38" s="10"/>
      <c r="QQW38" s="10"/>
      <c r="QQX38" s="10"/>
      <c r="QQY38" s="10"/>
      <c r="QQZ38" s="10"/>
      <c r="QRA38" s="10"/>
      <c r="QRB38" s="10"/>
      <c r="QRC38" s="10"/>
      <c r="QRD38" s="10"/>
      <c r="QRE38" s="10"/>
      <c r="QRF38" s="10"/>
      <c r="QRG38" s="10"/>
      <c r="QRH38" s="10"/>
      <c r="QRI38" s="10"/>
      <c r="QRJ38" s="10"/>
      <c r="QRK38" s="10"/>
      <c r="QRL38" s="10"/>
      <c r="QRM38" s="10"/>
      <c r="QRN38" s="10"/>
      <c r="QRO38" s="10"/>
      <c r="QRP38" s="10"/>
      <c r="QRQ38" s="10"/>
      <c r="QRR38" s="10"/>
      <c r="QRS38" s="10"/>
      <c r="QRT38" s="10"/>
      <c r="QRU38" s="10"/>
      <c r="QRV38" s="10"/>
      <c r="QRW38" s="10"/>
      <c r="QRX38" s="10"/>
      <c r="QRY38" s="10"/>
      <c r="QRZ38" s="10"/>
      <c r="QSA38" s="10"/>
      <c r="QSB38" s="10"/>
      <c r="QSC38" s="10"/>
      <c r="QSD38" s="10"/>
      <c r="QSE38" s="10"/>
      <c r="QSF38" s="10"/>
      <c r="QSG38" s="10"/>
      <c r="QSH38" s="10"/>
      <c r="QSI38" s="10"/>
      <c r="QSJ38" s="10"/>
      <c r="QSK38" s="10"/>
      <c r="QSL38" s="10"/>
      <c r="QSM38" s="10"/>
      <c r="QSN38" s="10"/>
      <c r="QSO38" s="10"/>
      <c r="QSP38" s="10"/>
      <c r="QSQ38" s="10"/>
      <c r="QSR38" s="10"/>
      <c r="QSS38" s="10"/>
      <c r="QST38" s="10"/>
      <c r="QSU38" s="10"/>
      <c r="QSV38" s="10"/>
      <c r="QSW38" s="10"/>
      <c r="QSX38" s="10"/>
      <c r="QSY38" s="10"/>
      <c r="QSZ38" s="10"/>
      <c r="QTA38" s="10"/>
      <c r="QTB38" s="10"/>
      <c r="QTC38" s="10"/>
      <c r="QTD38" s="10"/>
      <c r="QTE38" s="10"/>
      <c r="QTF38" s="10"/>
      <c r="QTG38" s="10"/>
      <c r="QTH38" s="10"/>
      <c r="QTI38" s="10"/>
      <c r="QTJ38" s="10"/>
      <c r="QTK38" s="10"/>
      <c r="QTL38" s="10"/>
      <c r="QTM38" s="10"/>
      <c r="QTN38" s="10"/>
      <c r="QTO38" s="10"/>
      <c r="QTP38" s="10"/>
      <c r="QTQ38" s="10"/>
      <c r="QTR38" s="10"/>
      <c r="QTS38" s="10"/>
      <c r="QTT38" s="10"/>
      <c r="QTU38" s="10"/>
      <c r="QTV38" s="10"/>
      <c r="QTW38" s="10"/>
      <c r="QTX38" s="10"/>
      <c r="QTY38" s="10"/>
      <c r="QTZ38" s="10"/>
      <c r="QUA38" s="10"/>
      <c r="QUB38" s="10"/>
      <c r="QUC38" s="10"/>
      <c r="QUD38" s="10"/>
      <c r="QUE38" s="10"/>
      <c r="QUF38" s="10"/>
      <c r="QUG38" s="10"/>
      <c r="QUH38" s="10"/>
      <c r="QUI38" s="10"/>
      <c r="QUJ38" s="10"/>
      <c r="QUK38" s="10"/>
      <c r="QUL38" s="10"/>
      <c r="QUM38" s="10"/>
      <c r="QUN38" s="10"/>
      <c r="QUO38" s="10"/>
      <c r="QUP38" s="10"/>
      <c r="QUQ38" s="10"/>
      <c r="QUR38" s="10"/>
      <c r="QUS38" s="10"/>
      <c r="QUT38" s="10"/>
      <c r="QUU38" s="10"/>
      <c r="QUV38" s="10"/>
      <c r="QUW38" s="10"/>
      <c r="QUX38" s="10"/>
      <c r="QUY38" s="10"/>
      <c r="QUZ38" s="10"/>
      <c r="QVA38" s="10"/>
      <c r="QVB38" s="10"/>
      <c r="QVC38" s="10"/>
      <c r="QVD38" s="10"/>
      <c r="QVE38" s="10"/>
      <c r="QVF38" s="10"/>
      <c r="QVG38" s="10"/>
      <c r="QVH38" s="10"/>
      <c r="QVI38" s="10"/>
      <c r="QVJ38" s="10"/>
      <c r="QVK38" s="10"/>
      <c r="QVL38" s="10"/>
      <c r="QVM38" s="10"/>
      <c r="QVN38" s="10"/>
      <c r="QVO38" s="10"/>
      <c r="QVP38" s="10"/>
      <c r="QVQ38" s="10"/>
      <c r="QVR38" s="10"/>
      <c r="QVS38" s="10"/>
      <c r="QVT38" s="10"/>
      <c r="QVU38" s="10"/>
      <c r="QVV38" s="10"/>
      <c r="QVW38" s="10"/>
      <c r="QVX38" s="10"/>
      <c r="QVY38" s="10"/>
      <c r="QVZ38" s="10"/>
      <c r="QWA38" s="10"/>
      <c r="QWB38" s="10"/>
      <c r="QWC38" s="10"/>
      <c r="QWD38" s="10"/>
      <c r="QWE38" s="10"/>
      <c r="QWF38" s="10"/>
      <c r="QWG38" s="10"/>
      <c r="QWH38" s="10"/>
      <c r="QWI38" s="10"/>
      <c r="QWJ38" s="10"/>
      <c r="QWK38" s="10"/>
      <c r="QWL38" s="10"/>
      <c r="QWM38" s="10"/>
      <c r="QWN38" s="10"/>
      <c r="QWO38" s="10"/>
      <c r="QWP38" s="10"/>
      <c r="QWQ38" s="10"/>
      <c r="QWR38" s="10"/>
      <c r="QWS38" s="10"/>
      <c r="QWT38" s="10"/>
      <c r="QWU38" s="10"/>
      <c r="QWV38" s="10"/>
      <c r="QWW38" s="10"/>
      <c r="QWX38" s="10"/>
      <c r="QWY38" s="10"/>
      <c r="QWZ38" s="10"/>
      <c r="QXA38" s="10"/>
      <c r="QXB38" s="10"/>
      <c r="QXC38" s="10"/>
      <c r="QXD38" s="10"/>
      <c r="QXE38" s="10"/>
      <c r="QXF38" s="10"/>
      <c r="QXG38" s="10"/>
      <c r="QXH38" s="10"/>
      <c r="QXI38" s="10"/>
      <c r="QXJ38" s="10"/>
      <c r="QXK38" s="10"/>
      <c r="QXL38" s="10"/>
      <c r="QXM38" s="10"/>
      <c r="QXN38" s="10"/>
      <c r="QXO38" s="10"/>
      <c r="QXP38" s="10"/>
      <c r="QXQ38" s="10"/>
      <c r="QXR38" s="10"/>
      <c r="QXS38" s="10"/>
      <c r="QXT38" s="10"/>
      <c r="QXU38" s="10"/>
      <c r="QXV38" s="10"/>
      <c r="QXW38" s="10"/>
      <c r="QXX38" s="10"/>
      <c r="QXY38" s="10"/>
      <c r="QXZ38" s="10"/>
      <c r="QYA38" s="10"/>
      <c r="QYB38" s="10"/>
      <c r="QYC38" s="10"/>
      <c r="QYD38" s="10"/>
      <c r="QYE38" s="10"/>
      <c r="QYF38" s="10"/>
      <c r="QYG38" s="10"/>
      <c r="QYH38" s="10"/>
      <c r="QYI38" s="10"/>
      <c r="QYJ38" s="10"/>
      <c r="QYK38" s="10"/>
      <c r="QYL38" s="10"/>
      <c r="QYM38" s="10"/>
      <c r="QYN38" s="10"/>
      <c r="QYO38" s="10"/>
      <c r="QYP38" s="10"/>
      <c r="QYQ38" s="10"/>
      <c r="QYR38" s="10"/>
      <c r="QYS38" s="10"/>
      <c r="QYT38" s="10"/>
      <c r="QYU38" s="10"/>
      <c r="QYV38" s="10"/>
      <c r="QYW38" s="10"/>
      <c r="QYX38" s="10"/>
      <c r="QYY38" s="10"/>
      <c r="QYZ38" s="10"/>
      <c r="QZA38" s="10"/>
      <c r="QZB38" s="10"/>
      <c r="QZC38" s="10"/>
      <c r="QZD38" s="10"/>
      <c r="QZE38" s="10"/>
      <c r="QZF38" s="10"/>
      <c r="QZG38" s="10"/>
      <c r="QZH38" s="10"/>
      <c r="QZI38" s="10"/>
      <c r="QZJ38" s="10"/>
      <c r="QZK38" s="10"/>
      <c r="QZL38" s="10"/>
      <c r="QZM38" s="10"/>
      <c r="QZN38" s="10"/>
      <c r="QZO38" s="10"/>
      <c r="QZP38" s="10"/>
      <c r="QZQ38" s="10"/>
      <c r="QZR38" s="10"/>
      <c r="QZS38" s="10"/>
      <c r="QZT38" s="10"/>
      <c r="QZU38" s="10"/>
      <c r="QZV38" s="10"/>
      <c r="QZW38" s="10"/>
      <c r="QZX38" s="10"/>
      <c r="QZY38" s="10"/>
      <c r="QZZ38" s="10"/>
      <c r="RAA38" s="10"/>
      <c r="RAB38" s="10"/>
      <c r="RAC38" s="10"/>
      <c r="RAD38" s="10"/>
      <c r="RAE38" s="10"/>
      <c r="RAF38" s="10"/>
      <c r="RAG38" s="10"/>
      <c r="RAH38" s="10"/>
      <c r="RAI38" s="10"/>
      <c r="RAJ38" s="10"/>
      <c r="RAK38" s="10"/>
      <c r="RAL38" s="10"/>
      <c r="RAM38" s="10"/>
      <c r="RAN38" s="10"/>
      <c r="RAO38" s="10"/>
      <c r="RAP38" s="10"/>
      <c r="RAQ38" s="10"/>
      <c r="RAR38" s="10"/>
      <c r="RAS38" s="10"/>
      <c r="RAT38" s="10"/>
      <c r="RAU38" s="10"/>
      <c r="RAV38" s="10"/>
      <c r="RAW38" s="10"/>
      <c r="RAX38" s="10"/>
      <c r="RAY38" s="10"/>
      <c r="RAZ38" s="10"/>
      <c r="RBA38" s="10"/>
      <c r="RBB38" s="10"/>
      <c r="RBC38" s="10"/>
      <c r="RBD38" s="10"/>
      <c r="RBE38" s="10"/>
      <c r="RBF38" s="10"/>
      <c r="RBG38" s="10"/>
      <c r="RBH38" s="10"/>
      <c r="RBI38" s="10"/>
      <c r="RBJ38" s="10"/>
      <c r="RBK38" s="10"/>
      <c r="RBL38" s="10"/>
      <c r="RBM38" s="10"/>
      <c r="RBN38" s="10"/>
      <c r="RBO38" s="10"/>
      <c r="RBP38" s="10"/>
      <c r="RBQ38" s="10"/>
      <c r="RBR38" s="10"/>
      <c r="RBS38" s="10"/>
      <c r="RBT38" s="10"/>
      <c r="RBU38" s="10"/>
      <c r="RBV38" s="10"/>
      <c r="RBW38" s="10"/>
      <c r="RBX38" s="10"/>
      <c r="RBY38" s="10"/>
      <c r="RBZ38" s="10"/>
      <c r="RCA38" s="10"/>
      <c r="RCB38" s="10"/>
      <c r="RCC38" s="10"/>
      <c r="RCD38" s="10"/>
      <c r="RCE38" s="10"/>
      <c r="RCF38" s="10"/>
      <c r="RCG38" s="10"/>
      <c r="RCH38" s="10"/>
      <c r="RCI38" s="10"/>
      <c r="RCJ38" s="10"/>
      <c r="RCK38" s="10"/>
      <c r="RCL38" s="10"/>
      <c r="RCM38" s="10"/>
      <c r="RCN38" s="10"/>
      <c r="RCO38" s="10"/>
      <c r="RCP38" s="10"/>
      <c r="RCQ38" s="10"/>
      <c r="RCR38" s="10"/>
      <c r="RCS38" s="10"/>
      <c r="RCT38" s="10"/>
      <c r="RCU38" s="10"/>
      <c r="RCV38" s="10"/>
      <c r="RCW38" s="10"/>
      <c r="RCX38" s="10"/>
      <c r="RCY38" s="10"/>
      <c r="RCZ38" s="10"/>
      <c r="RDA38" s="10"/>
      <c r="RDB38" s="10"/>
      <c r="RDC38" s="10"/>
      <c r="RDD38" s="10"/>
      <c r="RDE38" s="10"/>
      <c r="RDF38" s="10"/>
      <c r="RDG38" s="10"/>
      <c r="RDH38" s="10"/>
      <c r="RDI38" s="10"/>
      <c r="RDJ38" s="10"/>
      <c r="RDK38" s="10"/>
      <c r="RDL38" s="10"/>
      <c r="RDM38" s="10"/>
      <c r="RDN38" s="10"/>
      <c r="RDO38" s="10"/>
      <c r="RDP38" s="10"/>
      <c r="RDQ38" s="10"/>
      <c r="RDR38" s="10"/>
      <c r="RDS38" s="10"/>
      <c r="RDT38" s="10"/>
      <c r="RDU38" s="10"/>
      <c r="RDV38" s="10"/>
      <c r="RDW38" s="10"/>
      <c r="RDX38" s="10"/>
      <c r="RDY38" s="10"/>
      <c r="RDZ38" s="10"/>
      <c r="REA38" s="10"/>
      <c r="REB38" s="10"/>
      <c r="REC38" s="10"/>
      <c r="RED38" s="10"/>
      <c r="REE38" s="10"/>
      <c r="REF38" s="10"/>
      <c r="REG38" s="10"/>
      <c r="REH38" s="10"/>
      <c r="REI38" s="10"/>
      <c r="REJ38" s="10"/>
      <c r="REK38" s="10"/>
      <c r="REL38" s="10"/>
      <c r="REM38" s="10"/>
      <c r="REN38" s="10"/>
      <c r="REO38" s="10"/>
      <c r="REP38" s="10"/>
      <c r="REQ38" s="10"/>
      <c r="RER38" s="10"/>
      <c r="RES38" s="10"/>
      <c r="RET38" s="10"/>
      <c r="REU38" s="10"/>
      <c r="REV38" s="10"/>
      <c r="REW38" s="10"/>
      <c r="REX38" s="10"/>
      <c r="REY38" s="10"/>
      <c r="REZ38" s="10"/>
      <c r="RFA38" s="10"/>
      <c r="RFB38" s="10"/>
      <c r="RFC38" s="10"/>
      <c r="RFD38" s="10"/>
      <c r="RFE38" s="10"/>
      <c r="RFF38" s="10"/>
      <c r="RFG38" s="10"/>
      <c r="RFH38" s="10"/>
      <c r="RFI38" s="10"/>
      <c r="RFJ38" s="10"/>
      <c r="RFK38" s="10"/>
      <c r="RFL38" s="10"/>
      <c r="RFM38" s="10"/>
      <c r="RFN38" s="10"/>
      <c r="RFO38" s="10"/>
      <c r="RFP38" s="10"/>
      <c r="RFQ38" s="10"/>
      <c r="RFR38" s="10"/>
      <c r="RFS38" s="10"/>
      <c r="RFT38" s="10"/>
      <c r="RFU38" s="10"/>
      <c r="RFV38" s="10"/>
      <c r="RFW38" s="10"/>
      <c r="RFX38" s="10"/>
      <c r="RFY38" s="10"/>
      <c r="RFZ38" s="10"/>
      <c r="RGA38" s="10"/>
      <c r="RGB38" s="10"/>
      <c r="RGC38" s="10"/>
      <c r="RGD38" s="10"/>
      <c r="RGE38" s="10"/>
      <c r="RGF38" s="10"/>
      <c r="RGG38" s="10"/>
      <c r="RGH38" s="10"/>
      <c r="RGI38" s="10"/>
      <c r="RGJ38" s="10"/>
      <c r="RGK38" s="10"/>
      <c r="RGL38" s="10"/>
      <c r="RGM38" s="10"/>
      <c r="RGN38" s="10"/>
      <c r="RGO38" s="10"/>
      <c r="RGP38" s="10"/>
      <c r="RGQ38" s="10"/>
      <c r="RGR38" s="10"/>
      <c r="RGS38" s="10"/>
      <c r="RGT38" s="10"/>
      <c r="RGU38" s="10"/>
      <c r="RGV38" s="10"/>
      <c r="RGW38" s="10"/>
      <c r="RGX38" s="10"/>
      <c r="RGY38" s="10"/>
      <c r="RGZ38" s="10"/>
      <c r="RHA38" s="10"/>
      <c r="RHB38" s="10"/>
      <c r="RHC38" s="10"/>
      <c r="RHD38" s="10"/>
      <c r="RHE38" s="10"/>
      <c r="RHF38" s="10"/>
      <c r="RHG38" s="10"/>
      <c r="RHH38" s="10"/>
      <c r="RHI38" s="10"/>
      <c r="RHJ38" s="10"/>
      <c r="RHK38" s="10"/>
      <c r="RHL38" s="10"/>
      <c r="RHM38" s="10"/>
      <c r="RHN38" s="10"/>
      <c r="RHO38" s="10"/>
      <c r="RHP38" s="10"/>
      <c r="RHQ38" s="10"/>
      <c r="RHR38" s="10"/>
      <c r="RHS38" s="10"/>
      <c r="RHT38" s="10"/>
      <c r="RHU38" s="10"/>
      <c r="RHV38" s="10"/>
      <c r="RHW38" s="10"/>
      <c r="RHX38" s="10"/>
      <c r="RHY38" s="10"/>
      <c r="RHZ38" s="10"/>
      <c r="RIA38" s="10"/>
      <c r="RIB38" s="10"/>
      <c r="RIC38" s="10"/>
      <c r="RID38" s="10"/>
      <c r="RIE38" s="10"/>
      <c r="RIF38" s="10"/>
      <c r="RIG38" s="10"/>
      <c r="RIH38" s="10"/>
      <c r="RII38" s="10"/>
      <c r="RIJ38" s="10"/>
      <c r="RIK38" s="10"/>
      <c r="RIL38" s="10"/>
      <c r="RIM38" s="10"/>
      <c r="RIN38" s="10"/>
      <c r="RIO38" s="10"/>
      <c r="RIP38" s="10"/>
      <c r="RIQ38" s="10"/>
      <c r="RIR38" s="10"/>
      <c r="RIS38" s="10"/>
      <c r="RIT38" s="10"/>
      <c r="RIU38" s="10"/>
      <c r="RIV38" s="10"/>
      <c r="RIW38" s="10"/>
      <c r="RIX38" s="10"/>
      <c r="RIY38" s="10"/>
      <c r="RIZ38" s="10"/>
      <c r="RJA38" s="10"/>
      <c r="RJB38" s="10"/>
      <c r="RJC38" s="10"/>
      <c r="RJD38" s="10"/>
      <c r="RJE38" s="10"/>
      <c r="RJF38" s="10"/>
      <c r="RJG38" s="10"/>
      <c r="RJH38" s="10"/>
      <c r="RJI38" s="10"/>
      <c r="RJJ38" s="10"/>
      <c r="RJK38" s="10"/>
      <c r="RJL38" s="10"/>
      <c r="RJM38" s="10"/>
      <c r="RJN38" s="10"/>
      <c r="RJO38" s="10"/>
      <c r="RJP38" s="10"/>
      <c r="RJQ38" s="10"/>
      <c r="RJR38" s="10"/>
      <c r="RJS38" s="10"/>
      <c r="RJT38" s="10"/>
      <c r="RJU38" s="10"/>
      <c r="RJV38" s="10"/>
      <c r="RJW38" s="10"/>
      <c r="RJX38" s="10"/>
      <c r="RJY38" s="10"/>
      <c r="RJZ38" s="10"/>
      <c r="RKA38" s="10"/>
      <c r="RKB38" s="10"/>
      <c r="RKC38" s="10"/>
      <c r="RKD38" s="10"/>
      <c r="RKE38" s="10"/>
      <c r="RKF38" s="10"/>
      <c r="RKG38" s="10"/>
      <c r="RKH38" s="10"/>
      <c r="RKI38" s="10"/>
      <c r="RKJ38" s="10"/>
      <c r="RKK38" s="10"/>
      <c r="RKL38" s="10"/>
      <c r="RKM38" s="10"/>
      <c r="RKN38" s="10"/>
      <c r="RKO38" s="10"/>
      <c r="RKP38" s="10"/>
      <c r="RKQ38" s="10"/>
      <c r="RKR38" s="10"/>
      <c r="RKS38" s="10"/>
      <c r="RKT38" s="10"/>
      <c r="RKU38" s="10"/>
      <c r="RKV38" s="10"/>
      <c r="RKW38" s="10"/>
      <c r="RKX38" s="10"/>
      <c r="RKY38" s="10"/>
      <c r="RKZ38" s="10"/>
      <c r="RLA38" s="10"/>
      <c r="RLB38" s="10"/>
      <c r="RLC38" s="10"/>
      <c r="RLD38" s="10"/>
      <c r="RLE38" s="10"/>
      <c r="RLF38" s="10"/>
      <c r="RLG38" s="10"/>
      <c r="RLH38" s="10"/>
      <c r="RLI38" s="10"/>
      <c r="RLJ38" s="10"/>
      <c r="RLK38" s="10"/>
      <c r="RLL38" s="10"/>
      <c r="RLM38" s="10"/>
      <c r="RLN38" s="10"/>
      <c r="RLO38" s="10"/>
      <c r="RLP38" s="10"/>
      <c r="RLQ38" s="10"/>
      <c r="RLR38" s="10"/>
      <c r="RLS38" s="10"/>
      <c r="RLT38" s="10"/>
      <c r="RLU38" s="10"/>
      <c r="RLV38" s="10"/>
      <c r="RLW38" s="10"/>
      <c r="RLX38" s="10"/>
      <c r="RLY38" s="10"/>
      <c r="RLZ38" s="10"/>
      <c r="RMA38" s="10"/>
      <c r="RMB38" s="10"/>
      <c r="RMC38" s="10"/>
      <c r="RMD38" s="10"/>
      <c r="RME38" s="10"/>
      <c r="RMF38" s="10"/>
      <c r="RMG38" s="10"/>
      <c r="RMH38" s="10"/>
      <c r="RMI38" s="10"/>
      <c r="RMJ38" s="10"/>
      <c r="RMK38" s="10"/>
      <c r="RML38" s="10"/>
      <c r="RMM38" s="10"/>
      <c r="RMN38" s="10"/>
      <c r="RMO38" s="10"/>
      <c r="RMP38" s="10"/>
      <c r="RMQ38" s="10"/>
      <c r="RMR38" s="10"/>
      <c r="RMS38" s="10"/>
      <c r="RMT38" s="10"/>
      <c r="RMU38" s="10"/>
      <c r="RMV38" s="10"/>
      <c r="RMW38" s="10"/>
      <c r="RMX38" s="10"/>
      <c r="RMY38" s="10"/>
      <c r="RMZ38" s="10"/>
      <c r="RNA38" s="10"/>
      <c r="RNB38" s="10"/>
      <c r="RNC38" s="10"/>
      <c r="RND38" s="10"/>
      <c r="RNE38" s="10"/>
      <c r="RNF38" s="10"/>
      <c r="RNG38" s="10"/>
      <c r="RNH38" s="10"/>
      <c r="RNI38" s="10"/>
      <c r="RNJ38" s="10"/>
      <c r="RNK38" s="10"/>
      <c r="RNL38" s="10"/>
      <c r="RNM38" s="10"/>
      <c r="RNN38" s="10"/>
      <c r="RNO38" s="10"/>
      <c r="RNP38" s="10"/>
      <c r="RNQ38" s="10"/>
      <c r="RNR38" s="10"/>
      <c r="RNS38" s="10"/>
      <c r="RNT38" s="10"/>
      <c r="RNU38" s="10"/>
      <c r="RNV38" s="10"/>
      <c r="RNW38" s="10"/>
      <c r="RNX38" s="10"/>
      <c r="RNY38" s="10"/>
      <c r="RNZ38" s="10"/>
      <c r="ROA38" s="10"/>
      <c r="ROB38" s="10"/>
      <c r="ROC38" s="10"/>
      <c r="ROD38" s="10"/>
      <c r="ROE38" s="10"/>
      <c r="ROF38" s="10"/>
      <c r="ROG38" s="10"/>
      <c r="ROH38" s="10"/>
      <c r="ROI38" s="10"/>
      <c r="ROJ38" s="10"/>
      <c r="ROK38" s="10"/>
      <c r="ROL38" s="10"/>
      <c r="ROM38" s="10"/>
      <c r="RON38" s="10"/>
      <c r="ROO38" s="10"/>
      <c r="ROP38" s="10"/>
      <c r="ROQ38" s="10"/>
      <c r="ROR38" s="10"/>
      <c r="ROS38" s="10"/>
      <c r="ROT38" s="10"/>
      <c r="ROU38" s="10"/>
      <c r="ROV38" s="10"/>
      <c r="ROW38" s="10"/>
      <c r="ROX38" s="10"/>
      <c r="ROY38" s="10"/>
      <c r="ROZ38" s="10"/>
      <c r="RPA38" s="10"/>
      <c r="RPB38" s="10"/>
      <c r="RPC38" s="10"/>
      <c r="RPD38" s="10"/>
      <c r="RPE38" s="10"/>
      <c r="RPF38" s="10"/>
      <c r="RPG38" s="10"/>
      <c r="RPH38" s="10"/>
      <c r="RPI38" s="10"/>
      <c r="RPJ38" s="10"/>
      <c r="RPK38" s="10"/>
      <c r="RPL38" s="10"/>
      <c r="RPM38" s="10"/>
      <c r="RPN38" s="10"/>
      <c r="RPO38" s="10"/>
      <c r="RPP38" s="10"/>
      <c r="RPQ38" s="10"/>
      <c r="RPR38" s="10"/>
      <c r="RPS38" s="10"/>
      <c r="RPT38" s="10"/>
      <c r="RPU38" s="10"/>
      <c r="RPV38" s="10"/>
      <c r="RPW38" s="10"/>
      <c r="RPX38" s="10"/>
      <c r="RPY38" s="10"/>
      <c r="RPZ38" s="10"/>
      <c r="RQA38" s="10"/>
      <c r="RQB38" s="10"/>
      <c r="RQC38" s="10"/>
      <c r="RQD38" s="10"/>
      <c r="RQE38" s="10"/>
      <c r="RQF38" s="10"/>
      <c r="RQG38" s="10"/>
      <c r="RQH38" s="10"/>
      <c r="RQI38" s="10"/>
      <c r="RQJ38" s="10"/>
      <c r="RQK38" s="10"/>
      <c r="RQL38" s="10"/>
      <c r="RQM38" s="10"/>
      <c r="RQN38" s="10"/>
      <c r="RQO38" s="10"/>
      <c r="RQP38" s="10"/>
      <c r="RQQ38" s="10"/>
      <c r="RQR38" s="10"/>
      <c r="RQS38" s="10"/>
      <c r="RQT38" s="10"/>
      <c r="RQU38" s="10"/>
      <c r="RQV38" s="10"/>
      <c r="RQW38" s="10"/>
      <c r="RQX38" s="10"/>
      <c r="RQY38" s="10"/>
      <c r="RQZ38" s="10"/>
      <c r="RRA38" s="10"/>
      <c r="RRB38" s="10"/>
      <c r="RRC38" s="10"/>
      <c r="RRD38" s="10"/>
      <c r="RRE38" s="10"/>
      <c r="RRF38" s="10"/>
      <c r="RRG38" s="10"/>
      <c r="RRH38" s="10"/>
      <c r="RRI38" s="10"/>
      <c r="RRJ38" s="10"/>
      <c r="RRK38" s="10"/>
      <c r="RRL38" s="10"/>
      <c r="RRM38" s="10"/>
      <c r="RRN38" s="10"/>
      <c r="RRO38" s="10"/>
      <c r="RRP38" s="10"/>
      <c r="RRQ38" s="10"/>
      <c r="RRR38" s="10"/>
      <c r="RRS38" s="10"/>
      <c r="RRT38" s="10"/>
      <c r="RRU38" s="10"/>
      <c r="RRV38" s="10"/>
      <c r="RRW38" s="10"/>
      <c r="RRX38" s="10"/>
      <c r="RRY38" s="10"/>
      <c r="RRZ38" s="10"/>
      <c r="RSA38" s="10"/>
      <c r="RSB38" s="10"/>
      <c r="RSC38" s="10"/>
      <c r="RSD38" s="10"/>
      <c r="RSE38" s="10"/>
      <c r="RSF38" s="10"/>
      <c r="RSG38" s="10"/>
      <c r="RSH38" s="10"/>
      <c r="RSI38" s="10"/>
      <c r="RSJ38" s="10"/>
      <c r="RSK38" s="10"/>
      <c r="RSL38" s="10"/>
      <c r="RSM38" s="10"/>
      <c r="RSN38" s="10"/>
      <c r="RSO38" s="10"/>
      <c r="RSP38" s="10"/>
      <c r="RSQ38" s="10"/>
      <c r="RSR38" s="10"/>
      <c r="RSS38" s="10"/>
      <c r="RST38" s="10"/>
      <c r="RSU38" s="10"/>
      <c r="RSV38" s="10"/>
      <c r="RSW38" s="10"/>
      <c r="RSX38" s="10"/>
      <c r="RSY38" s="10"/>
      <c r="RSZ38" s="10"/>
      <c r="RTA38" s="10"/>
      <c r="RTB38" s="10"/>
      <c r="RTC38" s="10"/>
      <c r="RTD38" s="10"/>
      <c r="RTE38" s="10"/>
      <c r="RTF38" s="10"/>
      <c r="RTG38" s="10"/>
      <c r="RTH38" s="10"/>
      <c r="RTI38" s="10"/>
      <c r="RTJ38" s="10"/>
      <c r="RTK38" s="10"/>
      <c r="RTL38" s="10"/>
      <c r="RTM38" s="10"/>
      <c r="RTN38" s="10"/>
      <c r="RTO38" s="10"/>
      <c r="RTP38" s="10"/>
      <c r="RTQ38" s="10"/>
      <c r="RTR38" s="10"/>
      <c r="RTS38" s="10"/>
      <c r="RTT38" s="10"/>
      <c r="RTU38" s="10"/>
      <c r="RTV38" s="10"/>
      <c r="RTW38" s="10"/>
      <c r="RTX38" s="10"/>
      <c r="RTY38" s="10"/>
      <c r="RTZ38" s="10"/>
      <c r="RUA38" s="10"/>
      <c r="RUB38" s="10"/>
      <c r="RUC38" s="10"/>
      <c r="RUD38" s="10"/>
      <c r="RUE38" s="10"/>
      <c r="RUF38" s="10"/>
      <c r="RUG38" s="10"/>
      <c r="RUH38" s="10"/>
      <c r="RUI38" s="10"/>
      <c r="RUJ38" s="10"/>
      <c r="RUK38" s="10"/>
      <c r="RUL38" s="10"/>
      <c r="RUM38" s="10"/>
      <c r="RUN38" s="10"/>
      <c r="RUO38" s="10"/>
      <c r="RUP38" s="10"/>
      <c r="RUQ38" s="10"/>
      <c r="RUR38" s="10"/>
      <c r="RUS38" s="10"/>
      <c r="RUT38" s="10"/>
      <c r="RUU38" s="10"/>
      <c r="RUV38" s="10"/>
      <c r="RUW38" s="10"/>
      <c r="RUX38" s="10"/>
      <c r="RUY38" s="10"/>
      <c r="RUZ38" s="10"/>
      <c r="RVA38" s="10"/>
      <c r="RVB38" s="10"/>
      <c r="RVC38" s="10"/>
      <c r="RVD38" s="10"/>
      <c r="RVE38" s="10"/>
      <c r="RVF38" s="10"/>
      <c r="RVG38" s="10"/>
      <c r="RVH38" s="10"/>
      <c r="RVI38" s="10"/>
      <c r="RVJ38" s="10"/>
      <c r="RVK38" s="10"/>
      <c r="RVL38" s="10"/>
      <c r="RVM38" s="10"/>
      <c r="RVN38" s="10"/>
      <c r="RVO38" s="10"/>
      <c r="RVP38" s="10"/>
      <c r="RVQ38" s="10"/>
      <c r="RVR38" s="10"/>
      <c r="RVS38" s="10"/>
      <c r="RVT38" s="10"/>
      <c r="RVU38" s="10"/>
      <c r="RVV38" s="10"/>
      <c r="RVW38" s="10"/>
      <c r="RVX38" s="10"/>
      <c r="RVY38" s="10"/>
      <c r="RVZ38" s="10"/>
      <c r="RWA38" s="10"/>
      <c r="RWB38" s="10"/>
      <c r="RWC38" s="10"/>
      <c r="RWD38" s="10"/>
      <c r="RWE38" s="10"/>
      <c r="RWF38" s="10"/>
      <c r="RWG38" s="10"/>
      <c r="RWH38" s="10"/>
      <c r="RWI38" s="10"/>
      <c r="RWJ38" s="10"/>
      <c r="RWK38" s="10"/>
      <c r="RWL38" s="10"/>
      <c r="RWM38" s="10"/>
      <c r="RWN38" s="10"/>
      <c r="RWO38" s="10"/>
      <c r="RWP38" s="10"/>
      <c r="RWQ38" s="10"/>
      <c r="RWR38" s="10"/>
      <c r="RWS38" s="10"/>
      <c r="RWT38" s="10"/>
      <c r="RWU38" s="10"/>
      <c r="RWV38" s="10"/>
      <c r="RWW38" s="10"/>
      <c r="RWX38" s="10"/>
      <c r="RWY38" s="10"/>
      <c r="RWZ38" s="10"/>
      <c r="RXA38" s="10"/>
      <c r="RXB38" s="10"/>
      <c r="RXC38" s="10"/>
      <c r="RXD38" s="10"/>
      <c r="RXE38" s="10"/>
      <c r="RXF38" s="10"/>
      <c r="RXG38" s="10"/>
      <c r="RXH38" s="10"/>
      <c r="RXI38" s="10"/>
      <c r="RXJ38" s="10"/>
      <c r="RXK38" s="10"/>
      <c r="RXL38" s="10"/>
      <c r="RXM38" s="10"/>
      <c r="RXN38" s="10"/>
      <c r="RXO38" s="10"/>
      <c r="RXP38" s="10"/>
      <c r="RXQ38" s="10"/>
      <c r="RXR38" s="10"/>
      <c r="RXS38" s="10"/>
      <c r="RXT38" s="10"/>
      <c r="RXU38" s="10"/>
      <c r="RXV38" s="10"/>
      <c r="RXW38" s="10"/>
      <c r="RXX38" s="10"/>
      <c r="RXY38" s="10"/>
      <c r="RXZ38" s="10"/>
      <c r="RYA38" s="10"/>
      <c r="RYB38" s="10"/>
      <c r="RYC38" s="10"/>
      <c r="RYD38" s="10"/>
      <c r="RYE38" s="10"/>
      <c r="RYF38" s="10"/>
      <c r="RYG38" s="10"/>
      <c r="RYH38" s="10"/>
      <c r="RYI38" s="10"/>
      <c r="RYJ38" s="10"/>
      <c r="RYK38" s="10"/>
      <c r="RYL38" s="10"/>
      <c r="RYM38" s="10"/>
      <c r="RYN38" s="10"/>
      <c r="RYO38" s="10"/>
      <c r="RYP38" s="10"/>
      <c r="RYQ38" s="10"/>
      <c r="RYR38" s="10"/>
      <c r="RYS38" s="10"/>
      <c r="RYT38" s="10"/>
      <c r="RYU38" s="10"/>
      <c r="RYV38" s="10"/>
      <c r="RYW38" s="10"/>
      <c r="RYX38" s="10"/>
      <c r="RYY38" s="10"/>
      <c r="RYZ38" s="10"/>
      <c r="RZA38" s="10"/>
      <c r="RZB38" s="10"/>
      <c r="RZC38" s="10"/>
      <c r="RZD38" s="10"/>
      <c r="RZE38" s="10"/>
      <c r="RZF38" s="10"/>
      <c r="RZG38" s="10"/>
      <c r="RZH38" s="10"/>
      <c r="RZI38" s="10"/>
      <c r="RZJ38" s="10"/>
      <c r="RZK38" s="10"/>
      <c r="RZL38" s="10"/>
      <c r="RZM38" s="10"/>
      <c r="RZN38" s="10"/>
      <c r="RZO38" s="10"/>
      <c r="RZP38" s="10"/>
      <c r="RZQ38" s="10"/>
      <c r="RZR38" s="10"/>
      <c r="RZS38" s="10"/>
      <c r="RZT38" s="10"/>
      <c r="RZU38" s="10"/>
      <c r="RZV38" s="10"/>
      <c r="RZW38" s="10"/>
      <c r="RZX38" s="10"/>
      <c r="RZY38" s="10"/>
      <c r="RZZ38" s="10"/>
      <c r="SAA38" s="10"/>
      <c r="SAB38" s="10"/>
      <c r="SAC38" s="10"/>
      <c r="SAD38" s="10"/>
      <c r="SAE38" s="10"/>
      <c r="SAF38" s="10"/>
      <c r="SAG38" s="10"/>
      <c r="SAH38" s="10"/>
      <c r="SAI38" s="10"/>
      <c r="SAJ38" s="10"/>
      <c r="SAK38" s="10"/>
      <c r="SAL38" s="10"/>
      <c r="SAM38" s="10"/>
      <c r="SAN38" s="10"/>
      <c r="SAO38" s="10"/>
      <c r="SAP38" s="10"/>
      <c r="SAQ38" s="10"/>
      <c r="SAR38" s="10"/>
      <c r="SAS38" s="10"/>
      <c r="SAT38" s="10"/>
      <c r="SAU38" s="10"/>
      <c r="SAV38" s="10"/>
      <c r="SAW38" s="10"/>
      <c r="SAX38" s="10"/>
      <c r="SAY38" s="10"/>
      <c r="SAZ38" s="10"/>
      <c r="SBA38" s="10"/>
      <c r="SBB38" s="10"/>
      <c r="SBC38" s="10"/>
      <c r="SBD38" s="10"/>
      <c r="SBE38" s="10"/>
      <c r="SBF38" s="10"/>
      <c r="SBG38" s="10"/>
      <c r="SBH38" s="10"/>
      <c r="SBI38" s="10"/>
      <c r="SBJ38" s="10"/>
      <c r="SBK38" s="10"/>
      <c r="SBL38" s="10"/>
      <c r="SBM38" s="10"/>
      <c r="SBN38" s="10"/>
      <c r="SBO38" s="10"/>
      <c r="SBP38" s="10"/>
      <c r="SBQ38" s="10"/>
      <c r="SBR38" s="10"/>
      <c r="SBS38" s="10"/>
      <c r="SBT38" s="10"/>
      <c r="SBU38" s="10"/>
      <c r="SBV38" s="10"/>
      <c r="SBW38" s="10"/>
      <c r="SBX38" s="10"/>
      <c r="SBY38" s="10"/>
      <c r="SBZ38" s="10"/>
      <c r="SCA38" s="10"/>
      <c r="SCB38" s="10"/>
      <c r="SCC38" s="10"/>
      <c r="SCD38" s="10"/>
      <c r="SCE38" s="10"/>
      <c r="SCF38" s="10"/>
      <c r="SCG38" s="10"/>
      <c r="SCH38" s="10"/>
      <c r="SCI38" s="10"/>
      <c r="SCJ38" s="10"/>
      <c r="SCK38" s="10"/>
      <c r="SCL38" s="10"/>
      <c r="SCM38" s="10"/>
      <c r="SCN38" s="10"/>
      <c r="SCO38" s="10"/>
      <c r="SCP38" s="10"/>
      <c r="SCQ38" s="10"/>
      <c r="SCR38" s="10"/>
      <c r="SCS38" s="10"/>
      <c r="SCT38" s="10"/>
      <c r="SCU38" s="10"/>
      <c r="SCV38" s="10"/>
      <c r="SCW38" s="10"/>
      <c r="SCX38" s="10"/>
      <c r="SCY38" s="10"/>
      <c r="SCZ38" s="10"/>
      <c r="SDA38" s="10"/>
      <c r="SDB38" s="10"/>
      <c r="SDC38" s="10"/>
      <c r="SDD38" s="10"/>
      <c r="SDE38" s="10"/>
      <c r="SDF38" s="10"/>
      <c r="SDG38" s="10"/>
      <c r="SDH38" s="10"/>
      <c r="SDI38" s="10"/>
      <c r="SDJ38" s="10"/>
      <c r="SDK38" s="10"/>
      <c r="SDL38" s="10"/>
      <c r="SDM38" s="10"/>
      <c r="SDN38" s="10"/>
      <c r="SDO38" s="10"/>
      <c r="SDP38" s="10"/>
      <c r="SDQ38" s="10"/>
      <c r="SDR38" s="10"/>
      <c r="SDS38" s="10"/>
      <c r="SDT38" s="10"/>
      <c r="SDU38" s="10"/>
      <c r="SDV38" s="10"/>
      <c r="SDW38" s="10"/>
      <c r="SDX38" s="10"/>
      <c r="SDY38" s="10"/>
      <c r="SDZ38" s="10"/>
      <c r="SEA38" s="10"/>
      <c r="SEB38" s="10"/>
      <c r="SEC38" s="10"/>
      <c r="SED38" s="10"/>
      <c r="SEE38" s="10"/>
      <c r="SEF38" s="10"/>
      <c r="SEG38" s="10"/>
      <c r="SEH38" s="10"/>
      <c r="SEI38" s="10"/>
      <c r="SEJ38" s="10"/>
      <c r="SEK38" s="10"/>
      <c r="SEL38" s="10"/>
      <c r="SEM38" s="10"/>
      <c r="SEN38" s="10"/>
      <c r="SEO38" s="10"/>
      <c r="SEP38" s="10"/>
      <c r="SEQ38" s="10"/>
      <c r="SER38" s="10"/>
      <c r="SES38" s="10"/>
      <c r="SET38" s="10"/>
      <c r="SEU38" s="10"/>
      <c r="SEV38" s="10"/>
      <c r="SEW38" s="10"/>
      <c r="SEX38" s="10"/>
      <c r="SEY38" s="10"/>
      <c r="SEZ38" s="10"/>
      <c r="SFA38" s="10"/>
      <c r="SFB38" s="10"/>
      <c r="SFC38" s="10"/>
      <c r="SFD38" s="10"/>
      <c r="SFE38" s="10"/>
      <c r="SFF38" s="10"/>
      <c r="SFG38" s="10"/>
      <c r="SFH38" s="10"/>
      <c r="SFI38" s="10"/>
      <c r="SFJ38" s="10"/>
      <c r="SFK38" s="10"/>
      <c r="SFL38" s="10"/>
      <c r="SFM38" s="10"/>
      <c r="SFN38" s="10"/>
      <c r="SFO38" s="10"/>
      <c r="SFP38" s="10"/>
      <c r="SFQ38" s="10"/>
      <c r="SFR38" s="10"/>
      <c r="SFS38" s="10"/>
      <c r="SFT38" s="10"/>
      <c r="SFU38" s="10"/>
      <c r="SFV38" s="10"/>
      <c r="SFW38" s="10"/>
      <c r="SFX38" s="10"/>
      <c r="SFY38" s="10"/>
      <c r="SFZ38" s="10"/>
      <c r="SGA38" s="10"/>
      <c r="SGB38" s="10"/>
      <c r="SGC38" s="10"/>
      <c r="SGD38" s="10"/>
      <c r="SGE38" s="10"/>
      <c r="SGF38" s="10"/>
      <c r="SGG38" s="10"/>
      <c r="SGH38" s="10"/>
      <c r="SGI38" s="10"/>
      <c r="SGJ38" s="10"/>
      <c r="SGK38" s="10"/>
      <c r="SGL38" s="10"/>
      <c r="SGM38" s="10"/>
      <c r="SGN38" s="10"/>
      <c r="SGO38" s="10"/>
      <c r="SGP38" s="10"/>
      <c r="SGQ38" s="10"/>
      <c r="SGR38" s="10"/>
      <c r="SGS38" s="10"/>
      <c r="SGT38" s="10"/>
      <c r="SGU38" s="10"/>
      <c r="SGV38" s="10"/>
      <c r="SGW38" s="10"/>
      <c r="SGX38" s="10"/>
      <c r="SGY38" s="10"/>
      <c r="SGZ38" s="10"/>
      <c r="SHA38" s="10"/>
      <c r="SHB38" s="10"/>
      <c r="SHC38" s="10"/>
      <c r="SHD38" s="10"/>
      <c r="SHE38" s="10"/>
      <c r="SHF38" s="10"/>
      <c r="SHG38" s="10"/>
      <c r="SHH38" s="10"/>
      <c r="SHI38" s="10"/>
      <c r="SHJ38" s="10"/>
      <c r="SHK38" s="10"/>
      <c r="SHL38" s="10"/>
      <c r="SHM38" s="10"/>
      <c r="SHN38" s="10"/>
      <c r="SHO38" s="10"/>
      <c r="SHP38" s="10"/>
      <c r="SHQ38" s="10"/>
      <c r="SHR38" s="10"/>
      <c r="SHS38" s="10"/>
      <c r="SHT38" s="10"/>
      <c r="SHU38" s="10"/>
      <c r="SHV38" s="10"/>
      <c r="SHW38" s="10"/>
      <c r="SHX38" s="10"/>
      <c r="SHY38" s="10"/>
      <c r="SHZ38" s="10"/>
      <c r="SIA38" s="10"/>
      <c r="SIB38" s="10"/>
      <c r="SIC38" s="10"/>
      <c r="SID38" s="10"/>
      <c r="SIE38" s="10"/>
      <c r="SIF38" s="10"/>
      <c r="SIG38" s="10"/>
      <c r="SIH38" s="10"/>
      <c r="SII38" s="10"/>
      <c r="SIJ38" s="10"/>
      <c r="SIK38" s="10"/>
      <c r="SIL38" s="10"/>
      <c r="SIM38" s="10"/>
      <c r="SIN38" s="10"/>
      <c r="SIO38" s="10"/>
      <c r="SIP38" s="10"/>
      <c r="SIQ38" s="10"/>
      <c r="SIR38" s="10"/>
      <c r="SIS38" s="10"/>
      <c r="SIT38" s="10"/>
      <c r="SIU38" s="10"/>
      <c r="SIV38" s="10"/>
      <c r="SIW38" s="10"/>
      <c r="SIX38" s="10"/>
      <c r="SIY38" s="10"/>
      <c r="SIZ38" s="10"/>
      <c r="SJA38" s="10"/>
      <c r="SJB38" s="10"/>
      <c r="SJC38" s="10"/>
      <c r="SJD38" s="10"/>
      <c r="SJE38" s="10"/>
      <c r="SJF38" s="10"/>
      <c r="SJG38" s="10"/>
      <c r="SJH38" s="10"/>
      <c r="SJI38" s="10"/>
      <c r="SJJ38" s="10"/>
      <c r="SJK38" s="10"/>
      <c r="SJL38" s="10"/>
      <c r="SJM38" s="10"/>
      <c r="SJN38" s="10"/>
      <c r="SJO38" s="10"/>
      <c r="SJP38" s="10"/>
      <c r="SJQ38" s="10"/>
      <c r="SJR38" s="10"/>
      <c r="SJS38" s="10"/>
      <c r="SJT38" s="10"/>
      <c r="SJU38" s="10"/>
      <c r="SJV38" s="10"/>
      <c r="SJW38" s="10"/>
      <c r="SJX38" s="10"/>
      <c r="SJY38" s="10"/>
      <c r="SJZ38" s="10"/>
      <c r="SKA38" s="10"/>
      <c r="SKB38" s="10"/>
      <c r="SKC38" s="10"/>
      <c r="SKD38" s="10"/>
      <c r="SKE38" s="10"/>
      <c r="SKF38" s="10"/>
      <c r="SKG38" s="10"/>
      <c r="SKH38" s="10"/>
      <c r="SKI38" s="10"/>
      <c r="SKJ38" s="10"/>
      <c r="SKK38" s="10"/>
      <c r="SKL38" s="10"/>
      <c r="SKM38" s="10"/>
      <c r="SKN38" s="10"/>
      <c r="SKO38" s="10"/>
      <c r="SKP38" s="10"/>
      <c r="SKQ38" s="10"/>
      <c r="SKR38" s="10"/>
      <c r="SKS38" s="10"/>
      <c r="SKT38" s="10"/>
      <c r="SKU38" s="10"/>
      <c r="SKV38" s="10"/>
      <c r="SKW38" s="10"/>
      <c r="SKX38" s="10"/>
      <c r="SKY38" s="10"/>
      <c r="SKZ38" s="10"/>
      <c r="SLA38" s="10"/>
      <c r="SLB38" s="10"/>
      <c r="SLC38" s="10"/>
      <c r="SLD38" s="10"/>
      <c r="SLE38" s="10"/>
      <c r="SLF38" s="10"/>
      <c r="SLG38" s="10"/>
      <c r="SLH38" s="10"/>
      <c r="SLI38" s="10"/>
      <c r="SLJ38" s="10"/>
      <c r="SLK38" s="10"/>
      <c r="SLL38" s="10"/>
      <c r="SLM38" s="10"/>
      <c r="SLN38" s="10"/>
      <c r="SLO38" s="10"/>
      <c r="SLP38" s="10"/>
      <c r="SLQ38" s="10"/>
      <c r="SLR38" s="10"/>
      <c r="SLS38" s="10"/>
      <c r="SLT38" s="10"/>
      <c r="SLU38" s="10"/>
      <c r="SLV38" s="10"/>
      <c r="SLW38" s="10"/>
      <c r="SLX38" s="10"/>
      <c r="SLY38" s="10"/>
      <c r="SLZ38" s="10"/>
      <c r="SMA38" s="10"/>
      <c r="SMB38" s="10"/>
      <c r="SMC38" s="10"/>
      <c r="SMD38" s="10"/>
      <c r="SME38" s="10"/>
      <c r="SMF38" s="10"/>
      <c r="SMG38" s="10"/>
      <c r="SMH38" s="10"/>
      <c r="SMI38" s="10"/>
      <c r="SMJ38" s="10"/>
      <c r="SMK38" s="10"/>
      <c r="SML38" s="10"/>
      <c r="SMM38" s="10"/>
      <c r="SMN38" s="10"/>
      <c r="SMO38" s="10"/>
      <c r="SMP38" s="10"/>
      <c r="SMQ38" s="10"/>
      <c r="SMR38" s="10"/>
      <c r="SMS38" s="10"/>
      <c r="SMT38" s="10"/>
      <c r="SMU38" s="10"/>
      <c r="SMV38" s="10"/>
      <c r="SMW38" s="10"/>
      <c r="SMX38" s="10"/>
      <c r="SMY38" s="10"/>
      <c r="SMZ38" s="10"/>
      <c r="SNA38" s="10"/>
      <c r="SNB38" s="10"/>
      <c r="SNC38" s="10"/>
      <c r="SND38" s="10"/>
      <c r="SNE38" s="10"/>
      <c r="SNF38" s="10"/>
      <c r="SNG38" s="10"/>
      <c r="SNH38" s="10"/>
      <c r="SNI38" s="10"/>
      <c r="SNJ38" s="10"/>
      <c r="SNK38" s="10"/>
      <c r="SNL38" s="10"/>
      <c r="SNM38" s="10"/>
      <c r="SNN38" s="10"/>
      <c r="SNO38" s="10"/>
      <c r="SNP38" s="10"/>
      <c r="SNQ38" s="10"/>
      <c r="SNR38" s="10"/>
      <c r="SNS38" s="10"/>
      <c r="SNT38" s="10"/>
      <c r="SNU38" s="10"/>
      <c r="SNV38" s="10"/>
      <c r="SNW38" s="10"/>
      <c r="SNX38" s="10"/>
      <c r="SNY38" s="10"/>
      <c r="SNZ38" s="10"/>
      <c r="SOA38" s="10"/>
      <c r="SOB38" s="10"/>
      <c r="SOC38" s="10"/>
      <c r="SOD38" s="10"/>
      <c r="SOE38" s="10"/>
      <c r="SOF38" s="10"/>
      <c r="SOG38" s="10"/>
      <c r="SOH38" s="10"/>
      <c r="SOI38" s="10"/>
      <c r="SOJ38" s="10"/>
      <c r="SOK38" s="10"/>
      <c r="SOL38" s="10"/>
      <c r="SOM38" s="10"/>
      <c r="SON38" s="10"/>
      <c r="SOO38" s="10"/>
      <c r="SOP38" s="10"/>
      <c r="SOQ38" s="10"/>
      <c r="SOR38" s="10"/>
      <c r="SOS38" s="10"/>
      <c r="SOT38" s="10"/>
      <c r="SOU38" s="10"/>
      <c r="SOV38" s="10"/>
      <c r="SOW38" s="10"/>
      <c r="SOX38" s="10"/>
      <c r="SOY38" s="10"/>
      <c r="SOZ38" s="10"/>
      <c r="SPA38" s="10"/>
      <c r="SPB38" s="10"/>
      <c r="SPC38" s="10"/>
      <c r="SPD38" s="10"/>
      <c r="SPE38" s="10"/>
      <c r="SPF38" s="10"/>
      <c r="SPG38" s="10"/>
      <c r="SPH38" s="10"/>
      <c r="SPI38" s="10"/>
      <c r="SPJ38" s="10"/>
      <c r="SPK38" s="10"/>
      <c r="SPL38" s="10"/>
      <c r="SPM38" s="10"/>
      <c r="SPN38" s="10"/>
      <c r="SPO38" s="10"/>
      <c r="SPP38" s="10"/>
      <c r="SPQ38" s="10"/>
      <c r="SPR38" s="10"/>
      <c r="SPS38" s="10"/>
      <c r="SPT38" s="10"/>
      <c r="SPU38" s="10"/>
      <c r="SPV38" s="10"/>
      <c r="SPW38" s="10"/>
      <c r="SPX38" s="10"/>
      <c r="SPY38" s="10"/>
      <c r="SPZ38" s="10"/>
      <c r="SQA38" s="10"/>
      <c r="SQB38" s="10"/>
      <c r="SQC38" s="10"/>
      <c r="SQD38" s="10"/>
      <c r="SQE38" s="10"/>
      <c r="SQF38" s="10"/>
      <c r="SQG38" s="10"/>
      <c r="SQH38" s="10"/>
      <c r="SQI38" s="10"/>
      <c r="SQJ38" s="10"/>
      <c r="SQK38" s="10"/>
      <c r="SQL38" s="10"/>
      <c r="SQM38" s="10"/>
      <c r="SQN38" s="10"/>
      <c r="SQO38" s="10"/>
      <c r="SQP38" s="10"/>
      <c r="SQQ38" s="10"/>
      <c r="SQR38" s="10"/>
      <c r="SQS38" s="10"/>
      <c r="SQT38" s="10"/>
      <c r="SQU38" s="10"/>
      <c r="SQV38" s="10"/>
      <c r="SQW38" s="10"/>
      <c r="SQX38" s="10"/>
      <c r="SQY38" s="10"/>
      <c r="SQZ38" s="10"/>
      <c r="SRA38" s="10"/>
      <c r="SRB38" s="10"/>
      <c r="SRC38" s="10"/>
      <c r="SRD38" s="10"/>
      <c r="SRE38" s="10"/>
      <c r="SRF38" s="10"/>
      <c r="SRG38" s="10"/>
      <c r="SRH38" s="10"/>
      <c r="SRI38" s="10"/>
      <c r="SRJ38" s="10"/>
      <c r="SRK38" s="10"/>
      <c r="SRL38" s="10"/>
      <c r="SRM38" s="10"/>
      <c r="SRN38" s="10"/>
      <c r="SRO38" s="10"/>
      <c r="SRP38" s="10"/>
      <c r="SRQ38" s="10"/>
      <c r="SRR38" s="10"/>
      <c r="SRS38" s="10"/>
      <c r="SRT38" s="10"/>
      <c r="SRU38" s="10"/>
      <c r="SRV38" s="10"/>
      <c r="SRW38" s="10"/>
      <c r="SRX38" s="10"/>
      <c r="SRY38" s="10"/>
      <c r="SRZ38" s="10"/>
      <c r="SSA38" s="10"/>
      <c r="SSB38" s="10"/>
      <c r="SSC38" s="10"/>
      <c r="SSD38" s="10"/>
      <c r="SSE38" s="10"/>
      <c r="SSF38" s="10"/>
      <c r="SSG38" s="10"/>
      <c r="SSH38" s="10"/>
      <c r="SSI38" s="10"/>
      <c r="SSJ38" s="10"/>
      <c r="SSK38" s="10"/>
      <c r="SSL38" s="10"/>
      <c r="SSM38" s="10"/>
      <c r="SSN38" s="10"/>
      <c r="SSO38" s="10"/>
      <c r="SSP38" s="10"/>
      <c r="SSQ38" s="10"/>
      <c r="SSR38" s="10"/>
      <c r="SSS38" s="10"/>
      <c r="SST38" s="10"/>
      <c r="SSU38" s="10"/>
      <c r="SSV38" s="10"/>
      <c r="SSW38" s="10"/>
      <c r="SSX38" s="10"/>
      <c r="SSY38" s="10"/>
      <c r="SSZ38" s="10"/>
      <c r="STA38" s="10"/>
      <c r="STB38" s="10"/>
      <c r="STC38" s="10"/>
      <c r="STD38" s="10"/>
      <c r="STE38" s="10"/>
      <c r="STF38" s="10"/>
      <c r="STG38" s="10"/>
      <c r="STH38" s="10"/>
      <c r="STI38" s="10"/>
      <c r="STJ38" s="10"/>
      <c r="STK38" s="10"/>
      <c r="STL38" s="10"/>
      <c r="STM38" s="10"/>
      <c r="STN38" s="10"/>
      <c r="STO38" s="10"/>
      <c r="STP38" s="10"/>
      <c r="STQ38" s="10"/>
      <c r="STR38" s="10"/>
      <c r="STS38" s="10"/>
      <c r="STT38" s="10"/>
      <c r="STU38" s="10"/>
      <c r="STV38" s="10"/>
      <c r="STW38" s="10"/>
      <c r="STX38" s="10"/>
      <c r="STY38" s="10"/>
      <c r="STZ38" s="10"/>
      <c r="SUA38" s="10"/>
      <c r="SUB38" s="10"/>
      <c r="SUC38" s="10"/>
      <c r="SUD38" s="10"/>
      <c r="SUE38" s="10"/>
      <c r="SUF38" s="10"/>
      <c r="SUG38" s="10"/>
      <c r="SUH38" s="10"/>
      <c r="SUI38" s="10"/>
      <c r="SUJ38" s="10"/>
      <c r="SUK38" s="10"/>
      <c r="SUL38" s="10"/>
      <c r="SUM38" s="10"/>
      <c r="SUN38" s="10"/>
      <c r="SUO38" s="10"/>
      <c r="SUP38" s="10"/>
      <c r="SUQ38" s="10"/>
      <c r="SUR38" s="10"/>
      <c r="SUS38" s="10"/>
      <c r="SUT38" s="10"/>
      <c r="SUU38" s="10"/>
      <c r="SUV38" s="10"/>
      <c r="SUW38" s="10"/>
      <c r="SUX38" s="10"/>
      <c r="SUY38" s="10"/>
      <c r="SUZ38" s="10"/>
      <c r="SVA38" s="10"/>
      <c r="SVB38" s="10"/>
      <c r="SVC38" s="10"/>
      <c r="SVD38" s="10"/>
      <c r="SVE38" s="10"/>
      <c r="SVF38" s="10"/>
      <c r="SVG38" s="10"/>
      <c r="SVH38" s="10"/>
      <c r="SVI38" s="10"/>
      <c r="SVJ38" s="10"/>
      <c r="SVK38" s="10"/>
      <c r="SVL38" s="10"/>
      <c r="SVM38" s="10"/>
      <c r="SVN38" s="10"/>
      <c r="SVO38" s="10"/>
      <c r="SVP38" s="10"/>
      <c r="SVQ38" s="10"/>
      <c r="SVR38" s="10"/>
      <c r="SVS38" s="10"/>
      <c r="SVT38" s="10"/>
      <c r="SVU38" s="10"/>
      <c r="SVV38" s="10"/>
      <c r="SVW38" s="10"/>
      <c r="SVX38" s="10"/>
      <c r="SVY38" s="10"/>
      <c r="SVZ38" s="10"/>
      <c r="SWA38" s="10"/>
      <c r="SWB38" s="10"/>
      <c r="SWC38" s="10"/>
      <c r="SWD38" s="10"/>
      <c r="SWE38" s="10"/>
      <c r="SWF38" s="10"/>
      <c r="SWG38" s="10"/>
      <c r="SWH38" s="10"/>
      <c r="SWI38" s="10"/>
      <c r="SWJ38" s="10"/>
      <c r="SWK38" s="10"/>
      <c r="SWL38" s="10"/>
      <c r="SWM38" s="10"/>
      <c r="SWN38" s="10"/>
      <c r="SWO38" s="10"/>
      <c r="SWP38" s="10"/>
      <c r="SWQ38" s="10"/>
      <c r="SWR38" s="10"/>
      <c r="SWS38" s="10"/>
      <c r="SWT38" s="10"/>
      <c r="SWU38" s="10"/>
      <c r="SWV38" s="10"/>
      <c r="SWW38" s="10"/>
      <c r="SWX38" s="10"/>
      <c r="SWY38" s="10"/>
      <c r="SWZ38" s="10"/>
      <c r="SXA38" s="10"/>
      <c r="SXB38" s="10"/>
      <c r="SXC38" s="10"/>
      <c r="SXD38" s="10"/>
      <c r="SXE38" s="10"/>
      <c r="SXF38" s="10"/>
      <c r="SXG38" s="10"/>
      <c r="SXH38" s="10"/>
      <c r="SXI38" s="10"/>
      <c r="SXJ38" s="10"/>
      <c r="SXK38" s="10"/>
      <c r="SXL38" s="10"/>
      <c r="SXM38" s="10"/>
      <c r="SXN38" s="10"/>
      <c r="SXO38" s="10"/>
      <c r="SXP38" s="10"/>
      <c r="SXQ38" s="10"/>
      <c r="SXR38" s="10"/>
      <c r="SXS38" s="10"/>
      <c r="SXT38" s="10"/>
      <c r="SXU38" s="10"/>
      <c r="SXV38" s="10"/>
      <c r="SXW38" s="10"/>
      <c r="SXX38" s="10"/>
      <c r="SXY38" s="10"/>
      <c r="SXZ38" s="10"/>
      <c r="SYA38" s="10"/>
      <c r="SYB38" s="10"/>
      <c r="SYC38" s="10"/>
      <c r="SYD38" s="10"/>
      <c r="SYE38" s="10"/>
      <c r="SYF38" s="10"/>
      <c r="SYG38" s="10"/>
      <c r="SYH38" s="10"/>
      <c r="SYI38" s="10"/>
      <c r="SYJ38" s="10"/>
      <c r="SYK38" s="10"/>
      <c r="SYL38" s="10"/>
      <c r="SYM38" s="10"/>
      <c r="SYN38" s="10"/>
      <c r="SYO38" s="10"/>
      <c r="SYP38" s="10"/>
      <c r="SYQ38" s="10"/>
      <c r="SYR38" s="10"/>
      <c r="SYS38" s="10"/>
      <c r="SYT38" s="10"/>
      <c r="SYU38" s="10"/>
      <c r="SYV38" s="10"/>
      <c r="SYW38" s="10"/>
      <c r="SYX38" s="10"/>
      <c r="SYY38" s="10"/>
      <c r="SYZ38" s="10"/>
      <c r="SZA38" s="10"/>
      <c r="SZB38" s="10"/>
      <c r="SZC38" s="10"/>
      <c r="SZD38" s="10"/>
      <c r="SZE38" s="10"/>
      <c r="SZF38" s="10"/>
      <c r="SZG38" s="10"/>
      <c r="SZH38" s="10"/>
      <c r="SZI38" s="10"/>
      <c r="SZJ38" s="10"/>
      <c r="SZK38" s="10"/>
      <c r="SZL38" s="10"/>
      <c r="SZM38" s="10"/>
      <c r="SZN38" s="10"/>
      <c r="SZO38" s="10"/>
      <c r="SZP38" s="10"/>
      <c r="SZQ38" s="10"/>
      <c r="SZR38" s="10"/>
      <c r="SZS38" s="10"/>
      <c r="SZT38" s="10"/>
      <c r="SZU38" s="10"/>
      <c r="SZV38" s="10"/>
      <c r="SZW38" s="10"/>
      <c r="SZX38" s="10"/>
      <c r="SZY38" s="10"/>
      <c r="SZZ38" s="10"/>
      <c r="TAA38" s="10"/>
      <c r="TAB38" s="10"/>
      <c r="TAC38" s="10"/>
      <c r="TAD38" s="10"/>
      <c r="TAE38" s="10"/>
      <c r="TAF38" s="10"/>
      <c r="TAG38" s="10"/>
      <c r="TAH38" s="10"/>
      <c r="TAI38" s="10"/>
      <c r="TAJ38" s="10"/>
      <c r="TAK38" s="10"/>
      <c r="TAL38" s="10"/>
      <c r="TAM38" s="10"/>
      <c r="TAN38" s="10"/>
      <c r="TAO38" s="10"/>
      <c r="TAP38" s="10"/>
      <c r="TAQ38" s="10"/>
      <c r="TAR38" s="10"/>
      <c r="TAS38" s="10"/>
      <c r="TAT38" s="10"/>
      <c r="TAU38" s="10"/>
      <c r="TAV38" s="10"/>
      <c r="TAW38" s="10"/>
      <c r="TAX38" s="10"/>
      <c r="TAY38" s="10"/>
      <c r="TAZ38" s="10"/>
      <c r="TBA38" s="10"/>
      <c r="TBB38" s="10"/>
      <c r="TBC38" s="10"/>
      <c r="TBD38" s="10"/>
      <c r="TBE38" s="10"/>
      <c r="TBF38" s="10"/>
      <c r="TBG38" s="10"/>
      <c r="TBH38" s="10"/>
      <c r="TBI38" s="10"/>
      <c r="TBJ38" s="10"/>
      <c r="TBK38" s="10"/>
      <c r="TBL38" s="10"/>
      <c r="TBM38" s="10"/>
      <c r="TBN38" s="10"/>
      <c r="TBO38" s="10"/>
      <c r="TBP38" s="10"/>
      <c r="TBQ38" s="10"/>
      <c r="TBR38" s="10"/>
      <c r="TBS38" s="10"/>
      <c r="TBT38" s="10"/>
      <c r="TBU38" s="10"/>
      <c r="TBV38" s="10"/>
      <c r="TBW38" s="10"/>
      <c r="TBX38" s="10"/>
      <c r="TBY38" s="10"/>
      <c r="TBZ38" s="10"/>
      <c r="TCA38" s="10"/>
      <c r="TCB38" s="10"/>
      <c r="TCC38" s="10"/>
      <c r="TCD38" s="10"/>
      <c r="TCE38" s="10"/>
      <c r="TCF38" s="10"/>
      <c r="TCG38" s="10"/>
      <c r="TCH38" s="10"/>
      <c r="TCI38" s="10"/>
      <c r="TCJ38" s="10"/>
      <c r="TCK38" s="10"/>
      <c r="TCL38" s="10"/>
      <c r="TCM38" s="10"/>
      <c r="TCN38" s="10"/>
      <c r="TCO38" s="10"/>
      <c r="TCP38" s="10"/>
      <c r="TCQ38" s="10"/>
      <c r="TCR38" s="10"/>
      <c r="TCS38" s="10"/>
      <c r="TCT38" s="10"/>
      <c r="TCU38" s="10"/>
      <c r="TCV38" s="10"/>
      <c r="TCW38" s="10"/>
      <c r="TCX38" s="10"/>
      <c r="TCY38" s="10"/>
      <c r="TCZ38" s="10"/>
      <c r="TDA38" s="10"/>
      <c r="TDB38" s="10"/>
      <c r="TDC38" s="10"/>
      <c r="TDD38" s="10"/>
      <c r="TDE38" s="10"/>
      <c r="TDF38" s="10"/>
      <c r="TDG38" s="10"/>
      <c r="TDH38" s="10"/>
      <c r="TDI38" s="10"/>
      <c r="TDJ38" s="10"/>
      <c r="TDK38" s="10"/>
      <c r="TDL38" s="10"/>
      <c r="TDM38" s="10"/>
      <c r="TDN38" s="10"/>
      <c r="TDO38" s="10"/>
      <c r="TDP38" s="10"/>
      <c r="TDQ38" s="10"/>
      <c r="TDR38" s="10"/>
      <c r="TDS38" s="10"/>
      <c r="TDT38" s="10"/>
      <c r="TDU38" s="10"/>
      <c r="TDV38" s="10"/>
      <c r="TDW38" s="10"/>
      <c r="TDX38" s="10"/>
      <c r="TDY38" s="10"/>
      <c r="TDZ38" s="10"/>
      <c r="TEA38" s="10"/>
      <c r="TEB38" s="10"/>
      <c r="TEC38" s="10"/>
      <c r="TED38" s="10"/>
      <c r="TEE38" s="10"/>
      <c r="TEF38" s="10"/>
      <c r="TEG38" s="10"/>
      <c r="TEH38" s="10"/>
      <c r="TEI38" s="10"/>
      <c r="TEJ38" s="10"/>
      <c r="TEK38" s="10"/>
      <c r="TEL38" s="10"/>
      <c r="TEM38" s="10"/>
      <c r="TEN38" s="10"/>
      <c r="TEO38" s="10"/>
      <c r="TEP38" s="10"/>
      <c r="TEQ38" s="10"/>
      <c r="TER38" s="10"/>
      <c r="TES38" s="10"/>
      <c r="TET38" s="10"/>
      <c r="TEU38" s="10"/>
      <c r="TEV38" s="10"/>
      <c r="TEW38" s="10"/>
      <c r="TEX38" s="10"/>
      <c r="TEY38" s="10"/>
      <c r="TEZ38" s="10"/>
      <c r="TFA38" s="10"/>
      <c r="TFB38" s="10"/>
      <c r="TFC38" s="10"/>
      <c r="TFD38" s="10"/>
      <c r="TFE38" s="10"/>
      <c r="TFF38" s="10"/>
      <c r="TFG38" s="10"/>
      <c r="TFH38" s="10"/>
      <c r="TFI38" s="10"/>
      <c r="TFJ38" s="10"/>
      <c r="TFK38" s="10"/>
      <c r="TFL38" s="10"/>
      <c r="TFM38" s="10"/>
      <c r="TFN38" s="10"/>
      <c r="TFO38" s="10"/>
      <c r="TFP38" s="10"/>
      <c r="TFQ38" s="10"/>
      <c r="TFR38" s="10"/>
      <c r="TFS38" s="10"/>
      <c r="TFT38" s="10"/>
      <c r="TFU38" s="10"/>
      <c r="TFV38" s="10"/>
      <c r="TFW38" s="10"/>
      <c r="TFX38" s="10"/>
      <c r="TFY38" s="10"/>
      <c r="TFZ38" s="10"/>
      <c r="TGA38" s="10"/>
      <c r="TGB38" s="10"/>
      <c r="TGC38" s="10"/>
      <c r="TGD38" s="10"/>
      <c r="TGE38" s="10"/>
      <c r="TGF38" s="10"/>
      <c r="TGG38" s="10"/>
      <c r="TGH38" s="10"/>
      <c r="TGI38" s="10"/>
      <c r="TGJ38" s="10"/>
      <c r="TGK38" s="10"/>
      <c r="TGL38" s="10"/>
      <c r="TGM38" s="10"/>
      <c r="TGN38" s="10"/>
      <c r="TGO38" s="10"/>
      <c r="TGP38" s="10"/>
      <c r="TGQ38" s="10"/>
      <c r="TGR38" s="10"/>
      <c r="TGS38" s="10"/>
      <c r="TGT38" s="10"/>
      <c r="TGU38" s="10"/>
      <c r="TGV38" s="10"/>
      <c r="TGW38" s="10"/>
      <c r="TGX38" s="10"/>
      <c r="TGY38" s="10"/>
      <c r="TGZ38" s="10"/>
      <c r="THA38" s="10"/>
      <c r="THB38" s="10"/>
      <c r="THC38" s="10"/>
      <c r="THD38" s="10"/>
      <c r="THE38" s="10"/>
      <c r="THF38" s="10"/>
      <c r="THG38" s="10"/>
      <c r="THH38" s="10"/>
      <c r="THI38" s="10"/>
      <c r="THJ38" s="10"/>
      <c r="THK38" s="10"/>
      <c r="THL38" s="10"/>
      <c r="THM38" s="10"/>
      <c r="THN38" s="10"/>
      <c r="THO38" s="10"/>
      <c r="THP38" s="10"/>
      <c r="THQ38" s="10"/>
      <c r="THR38" s="10"/>
      <c r="THS38" s="10"/>
      <c r="THT38" s="10"/>
      <c r="THU38" s="10"/>
      <c r="THV38" s="10"/>
      <c r="THW38" s="10"/>
      <c r="THX38" s="10"/>
      <c r="THY38" s="10"/>
      <c r="THZ38" s="10"/>
      <c r="TIA38" s="10"/>
      <c r="TIB38" s="10"/>
      <c r="TIC38" s="10"/>
      <c r="TID38" s="10"/>
      <c r="TIE38" s="10"/>
      <c r="TIF38" s="10"/>
      <c r="TIG38" s="10"/>
      <c r="TIH38" s="10"/>
      <c r="TII38" s="10"/>
      <c r="TIJ38" s="10"/>
      <c r="TIK38" s="10"/>
      <c r="TIL38" s="10"/>
      <c r="TIM38" s="10"/>
      <c r="TIN38" s="10"/>
      <c r="TIO38" s="10"/>
      <c r="TIP38" s="10"/>
      <c r="TIQ38" s="10"/>
      <c r="TIR38" s="10"/>
      <c r="TIS38" s="10"/>
      <c r="TIT38" s="10"/>
      <c r="TIU38" s="10"/>
      <c r="TIV38" s="10"/>
      <c r="TIW38" s="10"/>
      <c r="TIX38" s="10"/>
      <c r="TIY38" s="10"/>
      <c r="TIZ38" s="10"/>
      <c r="TJA38" s="10"/>
      <c r="TJB38" s="10"/>
      <c r="TJC38" s="10"/>
      <c r="TJD38" s="10"/>
      <c r="TJE38" s="10"/>
      <c r="TJF38" s="10"/>
      <c r="TJG38" s="10"/>
      <c r="TJH38" s="10"/>
      <c r="TJI38" s="10"/>
      <c r="TJJ38" s="10"/>
      <c r="TJK38" s="10"/>
      <c r="TJL38" s="10"/>
      <c r="TJM38" s="10"/>
      <c r="TJN38" s="10"/>
      <c r="TJO38" s="10"/>
      <c r="TJP38" s="10"/>
      <c r="TJQ38" s="10"/>
      <c r="TJR38" s="10"/>
      <c r="TJS38" s="10"/>
      <c r="TJT38" s="10"/>
      <c r="TJU38" s="10"/>
      <c r="TJV38" s="10"/>
      <c r="TJW38" s="10"/>
      <c r="TJX38" s="10"/>
      <c r="TJY38" s="10"/>
      <c r="TJZ38" s="10"/>
      <c r="TKA38" s="10"/>
      <c r="TKB38" s="10"/>
      <c r="TKC38" s="10"/>
      <c r="TKD38" s="10"/>
      <c r="TKE38" s="10"/>
      <c r="TKF38" s="10"/>
      <c r="TKG38" s="10"/>
      <c r="TKH38" s="10"/>
      <c r="TKI38" s="10"/>
      <c r="TKJ38" s="10"/>
      <c r="TKK38" s="10"/>
      <c r="TKL38" s="10"/>
      <c r="TKM38" s="10"/>
      <c r="TKN38" s="10"/>
      <c r="TKO38" s="10"/>
      <c r="TKP38" s="10"/>
      <c r="TKQ38" s="10"/>
      <c r="TKR38" s="10"/>
      <c r="TKS38" s="10"/>
      <c r="TKT38" s="10"/>
      <c r="TKU38" s="10"/>
      <c r="TKV38" s="10"/>
      <c r="TKW38" s="10"/>
      <c r="TKX38" s="10"/>
      <c r="TKY38" s="10"/>
      <c r="TKZ38" s="10"/>
      <c r="TLA38" s="10"/>
      <c r="TLB38" s="10"/>
      <c r="TLC38" s="10"/>
      <c r="TLD38" s="10"/>
      <c r="TLE38" s="10"/>
      <c r="TLF38" s="10"/>
      <c r="TLG38" s="10"/>
      <c r="TLH38" s="10"/>
      <c r="TLI38" s="10"/>
      <c r="TLJ38" s="10"/>
      <c r="TLK38" s="10"/>
      <c r="TLL38" s="10"/>
      <c r="TLM38" s="10"/>
      <c r="TLN38" s="10"/>
      <c r="TLO38" s="10"/>
      <c r="TLP38" s="10"/>
      <c r="TLQ38" s="10"/>
      <c r="TLR38" s="10"/>
      <c r="TLS38" s="10"/>
      <c r="TLT38" s="10"/>
      <c r="TLU38" s="10"/>
      <c r="TLV38" s="10"/>
      <c r="TLW38" s="10"/>
      <c r="TLX38" s="10"/>
      <c r="TLY38" s="10"/>
      <c r="TLZ38" s="10"/>
      <c r="TMA38" s="10"/>
      <c r="TMB38" s="10"/>
      <c r="TMC38" s="10"/>
      <c r="TMD38" s="10"/>
      <c r="TME38" s="10"/>
      <c r="TMF38" s="10"/>
      <c r="TMG38" s="10"/>
      <c r="TMH38" s="10"/>
      <c r="TMI38" s="10"/>
      <c r="TMJ38" s="10"/>
      <c r="TMK38" s="10"/>
      <c r="TML38" s="10"/>
      <c r="TMM38" s="10"/>
      <c r="TMN38" s="10"/>
      <c r="TMO38" s="10"/>
      <c r="TMP38" s="10"/>
      <c r="TMQ38" s="10"/>
      <c r="TMR38" s="10"/>
      <c r="TMS38" s="10"/>
      <c r="TMT38" s="10"/>
      <c r="TMU38" s="10"/>
      <c r="TMV38" s="10"/>
      <c r="TMW38" s="10"/>
      <c r="TMX38" s="10"/>
      <c r="TMY38" s="10"/>
      <c r="TMZ38" s="10"/>
      <c r="TNA38" s="10"/>
      <c r="TNB38" s="10"/>
      <c r="TNC38" s="10"/>
      <c r="TND38" s="10"/>
      <c r="TNE38" s="10"/>
      <c r="TNF38" s="10"/>
      <c r="TNG38" s="10"/>
      <c r="TNH38" s="10"/>
      <c r="TNI38" s="10"/>
      <c r="TNJ38" s="10"/>
      <c r="TNK38" s="10"/>
      <c r="TNL38" s="10"/>
      <c r="TNM38" s="10"/>
      <c r="TNN38" s="10"/>
      <c r="TNO38" s="10"/>
      <c r="TNP38" s="10"/>
      <c r="TNQ38" s="10"/>
      <c r="TNR38" s="10"/>
      <c r="TNS38" s="10"/>
      <c r="TNT38" s="10"/>
      <c r="TNU38" s="10"/>
      <c r="TNV38" s="10"/>
      <c r="TNW38" s="10"/>
      <c r="TNX38" s="10"/>
      <c r="TNY38" s="10"/>
      <c r="TNZ38" s="10"/>
      <c r="TOA38" s="10"/>
      <c r="TOB38" s="10"/>
      <c r="TOC38" s="10"/>
      <c r="TOD38" s="10"/>
      <c r="TOE38" s="10"/>
      <c r="TOF38" s="10"/>
      <c r="TOG38" s="10"/>
      <c r="TOH38" s="10"/>
      <c r="TOI38" s="10"/>
      <c r="TOJ38" s="10"/>
      <c r="TOK38" s="10"/>
      <c r="TOL38" s="10"/>
      <c r="TOM38" s="10"/>
      <c r="TON38" s="10"/>
      <c r="TOO38" s="10"/>
      <c r="TOP38" s="10"/>
      <c r="TOQ38" s="10"/>
      <c r="TOR38" s="10"/>
      <c r="TOS38" s="10"/>
      <c r="TOT38" s="10"/>
      <c r="TOU38" s="10"/>
      <c r="TOV38" s="10"/>
      <c r="TOW38" s="10"/>
      <c r="TOX38" s="10"/>
      <c r="TOY38" s="10"/>
      <c r="TOZ38" s="10"/>
      <c r="TPA38" s="10"/>
      <c r="TPB38" s="10"/>
      <c r="TPC38" s="10"/>
      <c r="TPD38" s="10"/>
      <c r="TPE38" s="10"/>
      <c r="TPF38" s="10"/>
      <c r="TPG38" s="10"/>
      <c r="TPH38" s="10"/>
      <c r="TPI38" s="10"/>
      <c r="TPJ38" s="10"/>
      <c r="TPK38" s="10"/>
      <c r="TPL38" s="10"/>
      <c r="TPM38" s="10"/>
      <c r="TPN38" s="10"/>
      <c r="TPO38" s="10"/>
      <c r="TPP38" s="10"/>
      <c r="TPQ38" s="10"/>
      <c r="TPR38" s="10"/>
      <c r="TPS38" s="10"/>
      <c r="TPT38" s="10"/>
      <c r="TPU38" s="10"/>
      <c r="TPV38" s="10"/>
      <c r="TPW38" s="10"/>
      <c r="TPX38" s="10"/>
      <c r="TPY38" s="10"/>
      <c r="TPZ38" s="10"/>
      <c r="TQA38" s="10"/>
      <c r="TQB38" s="10"/>
      <c r="TQC38" s="10"/>
      <c r="TQD38" s="10"/>
      <c r="TQE38" s="10"/>
      <c r="TQF38" s="10"/>
      <c r="TQG38" s="10"/>
      <c r="TQH38" s="10"/>
      <c r="TQI38" s="10"/>
      <c r="TQJ38" s="10"/>
      <c r="TQK38" s="10"/>
      <c r="TQL38" s="10"/>
      <c r="TQM38" s="10"/>
      <c r="TQN38" s="10"/>
      <c r="TQO38" s="10"/>
      <c r="TQP38" s="10"/>
      <c r="TQQ38" s="10"/>
      <c r="TQR38" s="10"/>
      <c r="TQS38" s="10"/>
      <c r="TQT38" s="10"/>
      <c r="TQU38" s="10"/>
      <c r="TQV38" s="10"/>
      <c r="TQW38" s="10"/>
      <c r="TQX38" s="10"/>
      <c r="TQY38" s="10"/>
      <c r="TQZ38" s="10"/>
      <c r="TRA38" s="10"/>
      <c r="TRB38" s="10"/>
      <c r="TRC38" s="10"/>
      <c r="TRD38" s="10"/>
      <c r="TRE38" s="10"/>
      <c r="TRF38" s="10"/>
      <c r="TRG38" s="10"/>
      <c r="TRH38" s="10"/>
      <c r="TRI38" s="10"/>
      <c r="TRJ38" s="10"/>
      <c r="TRK38" s="10"/>
      <c r="TRL38" s="10"/>
      <c r="TRM38" s="10"/>
      <c r="TRN38" s="10"/>
      <c r="TRO38" s="10"/>
      <c r="TRP38" s="10"/>
      <c r="TRQ38" s="10"/>
      <c r="TRR38" s="10"/>
      <c r="TRS38" s="10"/>
      <c r="TRT38" s="10"/>
      <c r="TRU38" s="10"/>
      <c r="TRV38" s="10"/>
      <c r="TRW38" s="10"/>
      <c r="TRX38" s="10"/>
      <c r="TRY38" s="10"/>
      <c r="TRZ38" s="10"/>
      <c r="TSA38" s="10"/>
      <c r="TSB38" s="10"/>
      <c r="TSC38" s="10"/>
      <c r="TSD38" s="10"/>
      <c r="TSE38" s="10"/>
      <c r="TSF38" s="10"/>
      <c r="TSG38" s="10"/>
      <c r="TSH38" s="10"/>
      <c r="TSI38" s="10"/>
      <c r="TSJ38" s="10"/>
      <c r="TSK38" s="10"/>
      <c r="TSL38" s="10"/>
      <c r="TSM38" s="10"/>
      <c r="TSN38" s="10"/>
      <c r="TSO38" s="10"/>
      <c r="TSP38" s="10"/>
      <c r="TSQ38" s="10"/>
      <c r="TSR38" s="10"/>
      <c r="TSS38" s="10"/>
      <c r="TST38" s="10"/>
      <c r="TSU38" s="10"/>
      <c r="TSV38" s="10"/>
      <c r="TSW38" s="10"/>
      <c r="TSX38" s="10"/>
      <c r="TSY38" s="10"/>
      <c r="TSZ38" s="10"/>
      <c r="TTA38" s="10"/>
      <c r="TTB38" s="10"/>
      <c r="TTC38" s="10"/>
      <c r="TTD38" s="10"/>
      <c r="TTE38" s="10"/>
      <c r="TTF38" s="10"/>
      <c r="TTG38" s="10"/>
      <c r="TTH38" s="10"/>
      <c r="TTI38" s="10"/>
      <c r="TTJ38" s="10"/>
      <c r="TTK38" s="10"/>
      <c r="TTL38" s="10"/>
      <c r="TTM38" s="10"/>
      <c r="TTN38" s="10"/>
      <c r="TTO38" s="10"/>
      <c r="TTP38" s="10"/>
      <c r="TTQ38" s="10"/>
      <c r="TTR38" s="10"/>
      <c r="TTS38" s="10"/>
      <c r="TTT38" s="10"/>
      <c r="TTU38" s="10"/>
      <c r="TTV38" s="10"/>
      <c r="TTW38" s="10"/>
      <c r="TTX38" s="10"/>
      <c r="TTY38" s="10"/>
      <c r="TTZ38" s="10"/>
      <c r="TUA38" s="10"/>
      <c r="TUB38" s="10"/>
      <c r="TUC38" s="10"/>
      <c r="TUD38" s="10"/>
      <c r="TUE38" s="10"/>
      <c r="TUF38" s="10"/>
      <c r="TUG38" s="10"/>
      <c r="TUH38" s="10"/>
      <c r="TUI38" s="10"/>
      <c r="TUJ38" s="10"/>
      <c r="TUK38" s="10"/>
      <c r="TUL38" s="10"/>
      <c r="TUM38" s="10"/>
      <c r="TUN38" s="10"/>
      <c r="TUO38" s="10"/>
      <c r="TUP38" s="10"/>
      <c r="TUQ38" s="10"/>
      <c r="TUR38" s="10"/>
      <c r="TUS38" s="10"/>
      <c r="TUT38" s="10"/>
      <c r="TUU38" s="10"/>
      <c r="TUV38" s="10"/>
      <c r="TUW38" s="10"/>
      <c r="TUX38" s="10"/>
      <c r="TUY38" s="10"/>
      <c r="TUZ38" s="10"/>
      <c r="TVA38" s="10"/>
      <c r="TVB38" s="10"/>
      <c r="TVC38" s="10"/>
      <c r="TVD38" s="10"/>
      <c r="TVE38" s="10"/>
      <c r="TVF38" s="10"/>
      <c r="TVG38" s="10"/>
      <c r="TVH38" s="10"/>
      <c r="TVI38" s="10"/>
      <c r="TVJ38" s="10"/>
      <c r="TVK38" s="10"/>
      <c r="TVL38" s="10"/>
      <c r="TVM38" s="10"/>
      <c r="TVN38" s="10"/>
      <c r="TVO38" s="10"/>
      <c r="TVP38" s="10"/>
      <c r="TVQ38" s="10"/>
      <c r="TVR38" s="10"/>
      <c r="TVS38" s="10"/>
      <c r="TVT38" s="10"/>
      <c r="TVU38" s="10"/>
      <c r="TVV38" s="10"/>
      <c r="TVW38" s="10"/>
      <c r="TVX38" s="10"/>
      <c r="TVY38" s="10"/>
      <c r="TVZ38" s="10"/>
      <c r="TWA38" s="10"/>
      <c r="TWB38" s="10"/>
      <c r="TWC38" s="10"/>
      <c r="TWD38" s="10"/>
      <c r="TWE38" s="10"/>
      <c r="TWF38" s="10"/>
      <c r="TWG38" s="10"/>
      <c r="TWH38" s="10"/>
      <c r="TWI38" s="10"/>
      <c r="TWJ38" s="10"/>
      <c r="TWK38" s="10"/>
      <c r="TWL38" s="10"/>
      <c r="TWM38" s="10"/>
      <c r="TWN38" s="10"/>
      <c r="TWO38" s="10"/>
      <c r="TWP38" s="10"/>
      <c r="TWQ38" s="10"/>
      <c r="TWR38" s="10"/>
      <c r="TWS38" s="10"/>
      <c r="TWT38" s="10"/>
      <c r="TWU38" s="10"/>
      <c r="TWV38" s="10"/>
      <c r="TWW38" s="10"/>
      <c r="TWX38" s="10"/>
      <c r="TWY38" s="10"/>
      <c r="TWZ38" s="10"/>
      <c r="TXA38" s="10"/>
      <c r="TXB38" s="10"/>
      <c r="TXC38" s="10"/>
      <c r="TXD38" s="10"/>
      <c r="TXE38" s="10"/>
      <c r="TXF38" s="10"/>
      <c r="TXG38" s="10"/>
      <c r="TXH38" s="10"/>
      <c r="TXI38" s="10"/>
      <c r="TXJ38" s="10"/>
      <c r="TXK38" s="10"/>
      <c r="TXL38" s="10"/>
      <c r="TXM38" s="10"/>
      <c r="TXN38" s="10"/>
      <c r="TXO38" s="10"/>
      <c r="TXP38" s="10"/>
      <c r="TXQ38" s="10"/>
      <c r="TXR38" s="10"/>
      <c r="TXS38" s="10"/>
      <c r="TXT38" s="10"/>
      <c r="TXU38" s="10"/>
      <c r="TXV38" s="10"/>
      <c r="TXW38" s="10"/>
      <c r="TXX38" s="10"/>
      <c r="TXY38" s="10"/>
      <c r="TXZ38" s="10"/>
      <c r="TYA38" s="10"/>
      <c r="TYB38" s="10"/>
      <c r="TYC38" s="10"/>
      <c r="TYD38" s="10"/>
      <c r="TYE38" s="10"/>
      <c r="TYF38" s="10"/>
      <c r="TYG38" s="10"/>
      <c r="TYH38" s="10"/>
      <c r="TYI38" s="10"/>
      <c r="TYJ38" s="10"/>
      <c r="TYK38" s="10"/>
      <c r="TYL38" s="10"/>
      <c r="TYM38" s="10"/>
      <c r="TYN38" s="10"/>
      <c r="TYO38" s="10"/>
      <c r="TYP38" s="10"/>
      <c r="TYQ38" s="10"/>
      <c r="TYR38" s="10"/>
      <c r="TYS38" s="10"/>
      <c r="TYT38" s="10"/>
      <c r="TYU38" s="10"/>
      <c r="TYV38" s="10"/>
      <c r="TYW38" s="10"/>
      <c r="TYX38" s="10"/>
      <c r="TYY38" s="10"/>
      <c r="TYZ38" s="10"/>
      <c r="TZA38" s="10"/>
      <c r="TZB38" s="10"/>
      <c r="TZC38" s="10"/>
      <c r="TZD38" s="10"/>
      <c r="TZE38" s="10"/>
      <c r="TZF38" s="10"/>
      <c r="TZG38" s="10"/>
      <c r="TZH38" s="10"/>
      <c r="TZI38" s="10"/>
      <c r="TZJ38" s="10"/>
      <c r="TZK38" s="10"/>
      <c r="TZL38" s="10"/>
      <c r="TZM38" s="10"/>
      <c r="TZN38" s="10"/>
      <c r="TZO38" s="10"/>
      <c r="TZP38" s="10"/>
      <c r="TZQ38" s="10"/>
      <c r="TZR38" s="10"/>
      <c r="TZS38" s="10"/>
      <c r="TZT38" s="10"/>
      <c r="TZU38" s="10"/>
      <c r="TZV38" s="10"/>
      <c r="TZW38" s="10"/>
      <c r="TZX38" s="10"/>
      <c r="TZY38" s="10"/>
      <c r="TZZ38" s="10"/>
      <c r="UAA38" s="10"/>
      <c r="UAB38" s="10"/>
      <c r="UAC38" s="10"/>
      <c r="UAD38" s="10"/>
      <c r="UAE38" s="10"/>
      <c r="UAF38" s="10"/>
      <c r="UAG38" s="10"/>
      <c r="UAH38" s="10"/>
      <c r="UAI38" s="10"/>
      <c r="UAJ38" s="10"/>
      <c r="UAK38" s="10"/>
      <c r="UAL38" s="10"/>
      <c r="UAM38" s="10"/>
      <c r="UAN38" s="10"/>
      <c r="UAO38" s="10"/>
      <c r="UAP38" s="10"/>
      <c r="UAQ38" s="10"/>
      <c r="UAR38" s="10"/>
      <c r="UAS38" s="10"/>
      <c r="UAT38" s="10"/>
      <c r="UAU38" s="10"/>
      <c r="UAV38" s="10"/>
      <c r="UAW38" s="10"/>
      <c r="UAX38" s="10"/>
      <c r="UAY38" s="10"/>
      <c r="UAZ38" s="10"/>
      <c r="UBA38" s="10"/>
      <c r="UBB38" s="10"/>
      <c r="UBC38" s="10"/>
      <c r="UBD38" s="10"/>
      <c r="UBE38" s="10"/>
      <c r="UBF38" s="10"/>
      <c r="UBG38" s="10"/>
      <c r="UBH38" s="10"/>
      <c r="UBI38" s="10"/>
      <c r="UBJ38" s="10"/>
      <c r="UBK38" s="10"/>
      <c r="UBL38" s="10"/>
      <c r="UBM38" s="10"/>
      <c r="UBN38" s="10"/>
      <c r="UBO38" s="10"/>
      <c r="UBP38" s="10"/>
      <c r="UBQ38" s="10"/>
      <c r="UBR38" s="10"/>
      <c r="UBS38" s="10"/>
      <c r="UBT38" s="10"/>
      <c r="UBU38" s="10"/>
      <c r="UBV38" s="10"/>
      <c r="UBW38" s="10"/>
      <c r="UBX38" s="10"/>
      <c r="UBY38" s="10"/>
      <c r="UBZ38" s="10"/>
      <c r="UCA38" s="10"/>
      <c r="UCB38" s="10"/>
      <c r="UCC38" s="10"/>
      <c r="UCD38" s="10"/>
      <c r="UCE38" s="10"/>
      <c r="UCF38" s="10"/>
      <c r="UCG38" s="10"/>
      <c r="UCH38" s="10"/>
      <c r="UCI38" s="10"/>
      <c r="UCJ38" s="10"/>
      <c r="UCK38" s="10"/>
      <c r="UCL38" s="10"/>
      <c r="UCM38" s="10"/>
      <c r="UCN38" s="10"/>
      <c r="UCO38" s="10"/>
      <c r="UCP38" s="10"/>
      <c r="UCQ38" s="10"/>
      <c r="UCR38" s="10"/>
      <c r="UCS38" s="10"/>
      <c r="UCT38" s="10"/>
      <c r="UCU38" s="10"/>
      <c r="UCV38" s="10"/>
      <c r="UCW38" s="10"/>
      <c r="UCX38" s="10"/>
      <c r="UCY38" s="10"/>
      <c r="UCZ38" s="10"/>
      <c r="UDA38" s="10"/>
      <c r="UDB38" s="10"/>
      <c r="UDC38" s="10"/>
      <c r="UDD38" s="10"/>
      <c r="UDE38" s="10"/>
      <c r="UDF38" s="10"/>
      <c r="UDG38" s="10"/>
      <c r="UDH38" s="10"/>
      <c r="UDI38" s="10"/>
      <c r="UDJ38" s="10"/>
      <c r="UDK38" s="10"/>
      <c r="UDL38" s="10"/>
      <c r="UDM38" s="10"/>
      <c r="UDN38" s="10"/>
      <c r="UDO38" s="10"/>
      <c r="UDP38" s="10"/>
      <c r="UDQ38" s="10"/>
      <c r="UDR38" s="10"/>
      <c r="UDS38" s="10"/>
      <c r="UDT38" s="10"/>
      <c r="UDU38" s="10"/>
      <c r="UDV38" s="10"/>
      <c r="UDW38" s="10"/>
      <c r="UDX38" s="10"/>
      <c r="UDY38" s="10"/>
      <c r="UDZ38" s="10"/>
      <c r="UEA38" s="10"/>
      <c r="UEB38" s="10"/>
      <c r="UEC38" s="10"/>
      <c r="UED38" s="10"/>
      <c r="UEE38" s="10"/>
      <c r="UEF38" s="10"/>
      <c r="UEG38" s="10"/>
      <c r="UEH38" s="10"/>
      <c r="UEI38" s="10"/>
      <c r="UEJ38" s="10"/>
      <c r="UEK38" s="10"/>
      <c r="UEL38" s="10"/>
      <c r="UEM38" s="10"/>
      <c r="UEN38" s="10"/>
      <c r="UEO38" s="10"/>
      <c r="UEP38" s="10"/>
      <c r="UEQ38" s="10"/>
      <c r="UER38" s="10"/>
      <c r="UES38" s="10"/>
      <c r="UET38" s="10"/>
      <c r="UEU38" s="10"/>
      <c r="UEV38" s="10"/>
      <c r="UEW38" s="10"/>
      <c r="UEX38" s="10"/>
      <c r="UEY38" s="10"/>
      <c r="UEZ38" s="10"/>
      <c r="UFA38" s="10"/>
      <c r="UFB38" s="10"/>
      <c r="UFC38" s="10"/>
      <c r="UFD38" s="10"/>
      <c r="UFE38" s="10"/>
      <c r="UFF38" s="10"/>
      <c r="UFG38" s="10"/>
      <c r="UFH38" s="10"/>
      <c r="UFI38" s="10"/>
      <c r="UFJ38" s="10"/>
      <c r="UFK38" s="10"/>
      <c r="UFL38" s="10"/>
      <c r="UFM38" s="10"/>
      <c r="UFN38" s="10"/>
      <c r="UFO38" s="10"/>
      <c r="UFP38" s="10"/>
      <c r="UFQ38" s="10"/>
      <c r="UFR38" s="10"/>
      <c r="UFS38" s="10"/>
      <c r="UFT38" s="10"/>
      <c r="UFU38" s="10"/>
      <c r="UFV38" s="10"/>
      <c r="UFW38" s="10"/>
      <c r="UFX38" s="10"/>
      <c r="UFY38" s="10"/>
      <c r="UFZ38" s="10"/>
      <c r="UGA38" s="10"/>
      <c r="UGB38" s="10"/>
      <c r="UGC38" s="10"/>
      <c r="UGD38" s="10"/>
      <c r="UGE38" s="10"/>
      <c r="UGF38" s="10"/>
      <c r="UGG38" s="10"/>
      <c r="UGH38" s="10"/>
      <c r="UGI38" s="10"/>
      <c r="UGJ38" s="10"/>
      <c r="UGK38" s="10"/>
      <c r="UGL38" s="10"/>
      <c r="UGM38" s="10"/>
      <c r="UGN38" s="10"/>
      <c r="UGO38" s="10"/>
      <c r="UGP38" s="10"/>
      <c r="UGQ38" s="10"/>
      <c r="UGR38" s="10"/>
      <c r="UGS38" s="10"/>
      <c r="UGT38" s="10"/>
      <c r="UGU38" s="10"/>
      <c r="UGV38" s="10"/>
      <c r="UGW38" s="10"/>
      <c r="UGX38" s="10"/>
      <c r="UGY38" s="10"/>
      <c r="UGZ38" s="10"/>
      <c r="UHA38" s="10"/>
      <c r="UHB38" s="10"/>
      <c r="UHC38" s="10"/>
      <c r="UHD38" s="10"/>
      <c r="UHE38" s="10"/>
      <c r="UHF38" s="10"/>
      <c r="UHG38" s="10"/>
      <c r="UHH38" s="10"/>
      <c r="UHI38" s="10"/>
      <c r="UHJ38" s="10"/>
      <c r="UHK38" s="10"/>
      <c r="UHL38" s="10"/>
      <c r="UHM38" s="10"/>
      <c r="UHN38" s="10"/>
      <c r="UHO38" s="10"/>
      <c r="UHP38" s="10"/>
      <c r="UHQ38" s="10"/>
      <c r="UHR38" s="10"/>
      <c r="UHS38" s="10"/>
      <c r="UHT38" s="10"/>
      <c r="UHU38" s="10"/>
      <c r="UHV38" s="10"/>
      <c r="UHW38" s="10"/>
      <c r="UHX38" s="10"/>
      <c r="UHY38" s="10"/>
      <c r="UHZ38" s="10"/>
      <c r="UIA38" s="10"/>
      <c r="UIB38" s="10"/>
      <c r="UIC38" s="10"/>
      <c r="UID38" s="10"/>
      <c r="UIE38" s="10"/>
      <c r="UIF38" s="10"/>
      <c r="UIG38" s="10"/>
      <c r="UIH38" s="10"/>
      <c r="UII38" s="10"/>
      <c r="UIJ38" s="10"/>
      <c r="UIK38" s="10"/>
      <c r="UIL38" s="10"/>
      <c r="UIM38" s="10"/>
      <c r="UIN38" s="10"/>
      <c r="UIO38" s="10"/>
      <c r="UIP38" s="10"/>
      <c r="UIQ38" s="10"/>
      <c r="UIR38" s="10"/>
      <c r="UIS38" s="10"/>
      <c r="UIT38" s="10"/>
      <c r="UIU38" s="10"/>
      <c r="UIV38" s="10"/>
      <c r="UIW38" s="10"/>
      <c r="UIX38" s="10"/>
      <c r="UIY38" s="10"/>
      <c r="UIZ38" s="10"/>
      <c r="UJA38" s="10"/>
      <c r="UJB38" s="10"/>
      <c r="UJC38" s="10"/>
      <c r="UJD38" s="10"/>
      <c r="UJE38" s="10"/>
      <c r="UJF38" s="10"/>
      <c r="UJG38" s="10"/>
      <c r="UJH38" s="10"/>
      <c r="UJI38" s="10"/>
      <c r="UJJ38" s="10"/>
      <c r="UJK38" s="10"/>
      <c r="UJL38" s="10"/>
      <c r="UJM38" s="10"/>
      <c r="UJN38" s="10"/>
      <c r="UJO38" s="10"/>
      <c r="UJP38" s="10"/>
      <c r="UJQ38" s="10"/>
      <c r="UJR38" s="10"/>
      <c r="UJS38" s="10"/>
      <c r="UJT38" s="10"/>
      <c r="UJU38" s="10"/>
      <c r="UJV38" s="10"/>
      <c r="UJW38" s="10"/>
      <c r="UJX38" s="10"/>
      <c r="UJY38" s="10"/>
      <c r="UJZ38" s="10"/>
      <c r="UKA38" s="10"/>
      <c r="UKB38" s="10"/>
      <c r="UKC38" s="10"/>
      <c r="UKD38" s="10"/>
      <c r="UKE38" s="10"/>
      <c r="UKF38" s="10"/>
      <c r="UKG38" s="10"/>
      <c r="UKH38" s="10"/>
      <c r="UKI38" s="10"/>
      <c r="UKJ38" s="10"/>
      <c r="UKK38" s="10"/>
      <c r="UKL38" s="10"/>
      <c r="UKM38" s="10"/>
      <c r="UKN38" s="10"/>
      <c r="UKO38" s="10"/>
      <c r="UKP38" s="10"/>
      <c r="UKQ38" s="10"/>
      <c r="UKR38" s="10"/>
      <c r="UKS38" s="10"/>
      <c r="UKT38" s="10"/>
      <c r="UKU38" s="10"/>
      <c r="UKV38" s="10"/>
      <c r="UKW38" s="10"/>
      <c r="UKX38" s="10"/>
      <c r="UKY38" s="10"/>
      <c r="UKZ38" s="10"/>
      <c r="ULA38" s="10"/>
      <c r="ULB38" s="10"/>
      <c r="ULC38" s="10"/>
      <c r="ULD38" s="10"/>
      <c r="ULE38" s="10"/>
      <c r="ULF38" s="10"/>
      <c r="ULG38" s="10"/>
      <c r="ULH38" s="10"/>
      <c r="ULI38" s="10"/>
      <c r="ULJ38" s="10"/>
      <c r="ULK38" s="10"/>
      <c r="ULL38" s="10"/>
      <c r="ULM38" s="10"/>
      <c r="ULN38" s="10"/>
      <c r="ULO38" s="10"/>
      <c r="ULP38" s="10"/>
      <c r="ULQ38" s="10"/>
      <c r="ULR38" s="10"/>
      <c r="ULS38" s="10"/>
      <c r="ULT38" s="10"/>
      <c r="ULU38" s="10"/>
      <c r="ULV38" s="10"/>
      <c r="ULW38" s="10"/>
      <c r="ULX38" s="10"/>
      <c r="ULY38" s="10"/>
      <c r="ULZ38" s="10"/>
      <c r="UMA38" s="10"/>
      <c r="UMB38" s="10"/>
      <c r="UMC38" s="10"/>
      <c r="UMD38" s="10"/>
      <c r="UME38" s="10"/>
      <c r="UMF38" s="10"/>
      <c r="UMG38" s="10"/>
      <c r="UMH38" s="10"/>
      <c r="UMI38" s="10"/>
      <c r="UMJ38" s="10"/>
      <c r="UMK38" s="10"/>
      <c r="UML38" s="10"/>
      <c r="UMM38" s="10"/>
      <c r="UMN38" s="10"/>
      <c r="UMO38" s="10"/>
      <c r="UMP38" s="10"/>
      <c r="UMQ38" s="10"/>
      <c r="UMR38" s="10"/>
      <c r="UMS38" s="10"/>
      <c r="UMT38" s="10"/>
      <c r="UMU38" s="10"/>
      <c r="UMV38" s="10"/>
      <c r="UMW38" s="10"/>
      <c r="UMX38" s="10"/>
      <c r="UMY38" s="10"/>
      <c r="UMZ38" s="10"/>
      <c r="UNA38" s="10"/>
      <c r="UNB38" s="10"/>
      <c r="UNC38" s="10"/>
      <c r="UND38" s="10"/>
      <c r="UNE38" s="10"/>
      <c r="UNF38" s="10"/>
      <c r="UNG38" s="10"/>
      <c r="UNH38" s="10"/>
      <c r="UNI38" s="10"/>
      <c r="UNJ38" s="10"/>
      <c r="UNK38" s="10"/>
      <c r="UNL38" s="10"/>
      <c r="UNM38" s="10"/>
      <c r="UNN38" s="10"/>
      <c r="UNO38" s="10"/>
      <c r="UNP38" s="10"/>
      <c r="UNQ38" s="10"/>
      <c r="UNR38" s="10"/>
      <c r="UNS38" s="10"/>
      <c r="UNT38" s="10"/>
      <c r="UNU38" s="10"/>
      <c r="UNV38" s="10"/>
      <c r="UNW38" s="10"/>
      <c r="UNX38" s="10"/>
      <c r="UNY38" s="10"/>
      <c r="UNZ38" s="10"/>
      <c r="UOA38" s="10"/>
      <c r="UOB38" s="10"/>
      <c r="UOC38" s="10"/>
      <c r="UOD38" s="10"/>
      <c r="UOE38" s="10"/>
      <c r="UOF38" s="10"/>
      <c r="UOG38" s="10"/>
      <c r="UOH38" s="10"/>
      <c r="UOI38" s="10"/>
      <c r="UOJ38" s="10"/>
      <c r="UOK38" s="10"/>
      <c r="UOL38" s="10"/>
      <c r="UOM38" s="10"/>
      <c r="UON38" s="10"/>
      <c r="UOO38" s="10"/>
      <c r="UOP38" s="10"/>
      <c r="UOQ38" s="10"/>
      <c r="UOR38" s="10"/>
      <c r="UOS38" s="10"/>
      <c r="UOT38" s="10"/>
      <c r="UOU38" s="10"/>
      <c r="UOV38" s="10"/>
      <c r="UOW38" s="10"/>
      <c r="UOX38" s="10"/>
      <c r="UOY38" s="10"/>
      <c r="UOZ38" s="10"/>
      <c r="UPA38" s="10"/>
      <c r="UPB38" s="10"/>
      <c r="UPC38" s="10"/>
      <c r="UPD38" s="10"/>
      <c r="UPE38" s="10"/>
      <c r="UPF38" s="10"/>
      <c r="UPG38" s="10"/>
      <c r="UPH38" s="10"/>
      <c r="UPI38" s="10"/>
      <c r="UPJ38" s="10"/>
      <c r="UPK38" s="10"/>
      <c r="UPL38" s="10"/>
      <c r="UPM38" s="10"/>
      <c r="UPN38" s="10"/>
      <c r="UPO38" s="10"/>
      <c r="UPP38" s="10"/>
      <c r="UPQ38" s="10"/>
      <c r="UPR38" s="10"/>
      <c r="UPS38" s="10"/>
      <c r="UPT38" s="10"/>
      <c r="UPU38" s="10"/>
      <c r="UPV38" s="10"/>
      <c r="UPW38" s="10"/>
      <c r="UPX38" s="10"/>
      <c r="UPY38" s="10"/>
      <c r="UPZ38" s="10"/>
      <c r="UQA38" s="10"/>
      <c r="UQB38" s="10"/>
      <c r="UQC38" s="10"/>
      <c r="UQD38" s="10"/>
      <c r="UQE38" s="10"/>
      <c r="UQF38" s="10"/>
      <c r="UQG38" s="10"/>
      <c r="UQH38" s="10"/>
      <c r="UQI38" s="10"/>
      <c r="UQJ38" s="10"/>
      <c r="UQK38" s="10"/>
      <c r="UQL38" s="10"/>
      <c r="UQM38" s="10"/>
      <c r="UQN38" s="10"/>
      <c r="UQO38" s="10"/>
      <c r="UQP38" s="10"/>
      <c r="UQQ38" s="10"/>
      <c r="UQR38" s="10"/>
      <c r="UQS38" s="10"/>
      <c r="UQT38" s="10"/>
      <c r="UQU38" s="10"/>
      <c r="UQV38" s="10"/>
      <c r="UQW38" s="10"/>
      <c r="UQX38" s="10"/>
      <c r="UQY38" s="10"/>
      <c r="UQZ38" s="10"/>
      <c r="URA38" s="10"/>
      <c r="URB38" s="10"/>
      <c r="URC38" s="10"/>
      <c r="URD38" s="10"/>
      <c r="URE38" s="10"/>
      <c r="URF38" s="10"/>
      <c r="URG38" s="10"/>
      <c r="URH38" s="10"/>
      <c r="URI38" s="10"/>
      <c r="URJ38" s="10"/>
      <c r="URK38" s="10"/>
      <c r="URL38" s="10"/>
      <c r="URM38" s="10"/>
      <c r="URN38" s="10"/>
      <c r="URO38" s="10"/>
      <c r="URP38" s="10"/>
      <c r="URQ38" s="10"/>
      <c r="URR38" s="10"/>
      <c r="URS38" s="10"/>
      <c r="URT38" s="10"/>
      <c r="URU38" s="10"/>
      <c r="URV38" s="10"/>
      <c r="URW38" s="10"/>
      <c r="URX38" s="10"/>
      <c r="URY38" s="10"/>
      <c r="URZ38" s="10"/>
      <c r="USA38" s="10"/>
      <c r="USB38" s="10"/>
      <c r="USC38" s="10"/>
      <c r="USD38" s="10"/>
      <c r="USE38" s="10"/>
      <c r="USF38" s="10"/>
      <c r="USG38" s="10"/>
      <c r="USH38" s="10"/>
      <c r="USI38" s="10"/>
      <c r="USJ38" s="10"/>
      <c r="USK38" s="10"/>
      <c r="USL38" s="10"/>
      <c r="USM38" s="10"/>
      <c r="USN38" s="10"/>
      <c r="USO38" s="10"/>
      <c r="USP38" s="10"/>
      <c r="USQ38" s="10"/>
      <c r="USR38" s="10"/>
      <c r="USS38" s="10"/>
      <c r="UST38" s="10"/>
      <c r="USU38" s="10"/>
      <c r="USV38" s="10"/>
      <c r="USW38" s="10"/>
      <c r="USX38" s="10"/>
      <c r="USY38" s="10"/>
      <c r="USZ38" s="10"/>
      <c r="UTA38" s="10"/>
      <c r="UTB38" s="10"/>
      <c r="UTC38" s="10"/>
      <c r="UTD38" s="10"/>
      <c r="UTE38" s="10"/>
      <c r="UTF38" s="10"/>
      <c r="UTG38" s="10"/>
      <c r="UTH38" s="10"/>
      <c r="UTI38" s="10"/>
      <c r="UTJ38" s="10"/>
      <c r="UTK38" s="10"/>
      <c r="UTL38" s="10"/>
      <c r="UTM38" s="10"/>
      <c r="UTN38" s="10"/>
      <c r="UTO38" s="10"/>
      <c r="UTP38" s="10"/>
      <c r="UTQ38" s="10"/>
      <c r="UTR38" s="10"/>
      <c r="UTS38" s="10"/>
      <c r="UTT38" s="10"/>
      <c r="UTU38" s="10"/>
      <c r="UTV38" s="10"/>
      <c r="UTW38" s="10"/>
      <c r="UTX38" s="10"/>
      <c r="UTY38" s="10"/>
      <c r="UTZ38" s="10"/>
      <c r="UUA38" s="10"/>
      <c r="UUB38" s="10"/>
      <c r="UUC38" s="10"/>
      <c r="UUD38" s="10"/>
      <c r="UUE38" s="10"/>
      <c r="UUF38" s="10"/>
      <c r="UUG38" s="10"/>
      <c r="UUH38" s="10"/>
      <c r="UUI38" s="10"/>
      <c r="UUJ38" s="10"/>
      <c r="UUK38" s="10"/>
      <c r="UUL38" s="10"/>
      <c r="UUM38" s="10"/>
      <c r="UUN38" s="10"/>
      <c r="UUO38" s="10"/>
      <c r="UUP38" s="10"/>
      <c r="UUQ38" s="10"/>
      <c r="UUR38" s="10"/>
      <c r="UUS38" s="10"/>
      <c r="UUT38" s="10"/>
      <c r="UUU38" s="10"/>
      <c r="UUV38" s="10"/>
      <c r="UUW38" s="10"/>
      <c r="UUX38" s="10"/>
      <c r="UUY38" s="10"/>
      <c r="UUZ38" s="10"/>
      <c r="UVA38" s="10"/>
      <c r="UVB38" s="10"/>
      <c r="UVC38" s="10"/>
      <c r="UVD38" s="10"/>
      <c r="UVE38" s="10"/>
      <c r="UVF38" s="10"/>
      <c r="UVG38" s="10"/>
      <c r="UVH38" s="10"/>
      <c r="UVI38" s="10"/>
      <c r="UVJ38" s="10"/>
      <c r="UVK38" s="10"/>
      <c r="UVL38" s="10"/>
      <c r="UVM38" s="10"/>
      <c r="UVN38" s="10"/>
      <c r="UVO38" s="10"/>
      <c r="UVP38" s="10"/>
      <c r="UVQ38" s="10"/>
      <c r="UVR38" s="10"/>
      <c r="UVS38" s="10"/>
      <c r="UVT38" s="10"/>
      <c r="UVU38" s="10"/>
      <c r="UVV38" s="10"/>
      <c r="UVW38" s="10"/>
      <c r="UVX38" s="10"/>
      <c r="UVY38" s="10"/>
      <c r="UVZ38" s="10"/>
      <c r="UWA38" s="10"/>
      <c r="UWB38" s="10"/>
      <c r="UWC38" s="10"/>
      <c r="UWD38" s="10"/>
      <c r="UWE38" s="10"/>
      <c r="UWF38" s="10"/>
      <c r="UWG38" s="10"/>
      <c r="UWH38" s="10"/>
      <c r="UWI38" s="10"/>
      <c r="UWJ38" s="10"/>
      <c r="UWK38" s="10"/>
      <c r="UWL38" s="10"/>
      <c r="UWM38" s="10"/>
      <c r="UWN38" s="10"/>
      <c r="UWO38" s="10"/>
      <c r="UWP38" s="10"/>
      <c r="UWQ38" s="10"/>
      <c r="UWR38" s="10"/>
      <c r="UWS38" s="10"/>
      <c r="UWT38" s="10"/>
      <c r="UWU38" s="10"/>
      <c r="UWV38" s="10"/>
      <c r="UWW38" s="10"/>
      <c r="UWX38" s="10"/>
      <c r="UWY38" s="10"/>
      <c r="UWZ38" s="10"/>
      <c r="UXA38" s="10"/>
      <c r="UXB38" s="10"/>
      <c r="UXC38" s="10"/>
      <c r="UXD38" s="10"/>
      <c r="UXE38" s="10"/>
      <c r="UXF38" s="10"/>
      <c r="UXG38" s="10"/>
      <c r="UXH38" s="10"/>
      <c r="UXI38" s="10"/>
      <c r="UXJ38" s="10"/>
      <c r="UXK38" s="10"/>
      <c r="UXL38" s="10"/>
      <c r="UXM38" s="10"/>
      <c r="UXN38" s="10"/>
      <c r="UXO38" s="10"/>
      <c r="UXP38" s="10"/>
      <c r="UXQ38" s="10"/>
      <c r="UXR38" s="10"/>
      <c r="UXS38" s="10"/>
      <c r="UXT38" s="10"/>
      <c r="UXU38" s="10"/>
      <c r="UXV38" s="10"/>
      <c r="UXW38" s="10"/>
      <c r="UXX38" s="10"/>
      <c r="UXY38" s="10"/>
      <c r="UXZ38" s="10"/>
      <c r="UYA38" s="10"/>
      <c r="UYB38" s="10"/>
      <c r="UYC38" s="10"/>
      <c r="UYD38" s="10"/>
      <c r="UYE38" s="10"/>
      <c r="UYF38" s="10"/>
      <c r="UYG38" s="10"/>
      <c r="UYH38" s="10"/>
      <c r="UYI38" s="10"/>
      <c r="UYJ38" s="10"/>
      <c r="UYK38" s="10"/>
      <c r="UYL38" s="10"/>
      <c r="UYM38" s="10"/>
      <c r="UYN38" s="10"/>
      <c r="UYO38" s="10"/>
      <c r="UYP38" s="10"/>
      <c r="UYQ38" s="10"/>
      <c r="UYR38" s="10"/>
      <c r="UYS38" s="10"/>
      <c r="UYT38" s="10"/>
      <c r="UYU38" s="10"/>
      <c r="UYV38" s="10"/>
      <c r="UYW38" s="10"/>
      <c r="UYX38" s="10"/>
      <c r="UYY38" s="10"/>
      <c r="UYZ38" s="10"/>
      <c r="UZA38" s="10"/>
      <c r="UZB38" s="10"/>
      <c r="UZC38" s="10"/>
      <c r="UZD38" s="10"/>
      <c r="UZE38" s="10"/>
      <c r="UZF38" s="10"/>
      <c r="UZG38" s="10"/>
      <c r="UZH38" s="10"/>
      <c r="UZI38" s="10"/>
      <c r="UZJ38" s="10"/>
      <c r="UZK38" s="10"/>
      <c r="UZL38" s="10"/>
      <c r="UZM38" s="10"/>
      <c r="UZN38" s="10"/>
      <c r="UZO38" s="10"/>
      <c r="UZP38" s="10"/>
      <c r="UZQ38" s="10"/>
      <c r="UZR38" s="10"/>
      <c r="UZS38" s="10"/>
      <c r="UZT38" s="10"/>
      <c r="UZU38" s="10"/>
      <c r="UZV38" s="10"/>
      <c r="UZW38" s="10"/>
      <c r="UZX38" s="10"/>
      <c r="UZY38" s="10"/>
      <c r="UZZ38" s="10"/>
      <c r="VAA38" s="10"/>
      <c r="VAB38" s="10"/>
      <c r="VAC38" s="10"/>
      <c r="VAD38" s="10"/>
      <c r="VAE38" s="10"/>
      <c r="VAF38" s="10"/>
      <c r="VAG38" s="10"/>
      <c r="VAH38" s="10"/>
      <c r="VAI38" s="10"/>
      <c r="VAJ38" s="10"/>
      <c r="VAK38" s="10"/>
      <c r="VAL38" s="10"/>
      <c r="VAM38" s="10"/>
      <c r="VAN38" s="10"/>
      <c r="VAO38" s="10"/>
      <c r="VAP38" s="10"/>
      <c r="VAQ38" s="10"/>
      <c r="VAR38" s="10"/>
      <c r="VAS38" s="10"/>
      <c r="VAT38" s="10"/>
      <c r="VAU38" s="10"/>
      <c r="VAV38" s="10"/>
      <c r="VAW38" s="10"/>
      <c r="VAX38" s="10"/>
      <c r="VAY38" s="10"/>
      <c r="VAZ38" s="10"/>
      <c r="VBA38" s="10"/>
      <c r="VBB38" s="10"/>
      <c r="VBC38" s="10"/>
      <c r="VBD38" s="10"/>
      <c r="VBE38" s="10"/>
      <c r="VBF38" s="10"/>
      <c r="VBG38" s="10"/>
      <c r="VBH38" s="10"/>
      <c r="VBI38" s="10"/>
      <c r="VBJ38" s="10"/>
      <c r="VBK38" s="10"/>
      <c r="VBL38" s="10"/>
      <c r="VBM38" s="10"/>
      <c r="VBN38" s="10"/>
      <c r="VBO38" s="10"/>
      <c r="VBP38" s="10"/>
      <c r="VBQ38" s="10"/>
      <c r="VBR38" s="10"/>
      <c r="VBS38" s="10"/>
      <c r="VBT38" s="10"/>
      <c r="VBU38" s="10"/>
      <c r="VBV38" s="10"/>
      <c r="VBW38" s="10"/>
      <c r="VBX38" s="10"/>
      <c r="VBY38" s="10"/>
      <c r="VBZ38" s="10"/>
      <c r="VCA38" s="10"/>
      <c r="VCB38" s="10"/>
      <c r="VCC38" s="10"/>
      <c r="VCD38" s="10"/>
      <c r="VCE38" s="10"/>
      <c r="VCF38" s="10"/>
      <c r="VCG38" s="10"/>
      <c r="VCH38" s="10"/>
      <c r="VCI38" s="10"/>
      <c r="VCJ38" s="10"/>
      <c r="VCK38" s="10"/>
      <c r="VCL38" s="10"/>
      <c r="VCM38" s="10"/>
      <c r="VCN38" s="10"/>
      <c r="VCO38" s="10"/>
      <c r="VCP38" s="10"/>
      <c r="VCQ38" s="10"/>
      <c r="VCR38" s="10"/>
      <c r="VCS38" s="10"/>
      <c r="VCT38" s="10"/>
      <c r="VCU38" s="10"/>
      <c r="VCV38" s="10"/>
      <c r="VCW38" s="10"/>
      <c r="VCX38" s="10"/>
      <c r="VCY38" s="10"/>
      <c r="VCZ38" s="10"/>
      <c r="VDA38" s="10"/>
      <c r="VDB38" s="10"/>
      <c r="VDC38" s="10"/>
      <c r="VDD38" s="10"/>
      <c r="VDE38" s="10"/>
      <c r="VDF38" s="10"/>
      <c r="VDG38" s="10"/>
      <c r="VDH38" s="10"/>
      <c r="VDI38" s="10"/>
      <c r="VDJ38" s="10"/>
      <c r="VDK38" s="10"/>
      <c r="VDL38" s="10"/>
      <c r="VDM38" s="10"/>
      <c r="VDN38" s="10"/>
      <c r="VDO38" s="10"/>
      <c r="VDP38" s="10"/>
      <c r="VDQ38" s="10"/>
      <c r="VDR38" s="10"/>
      <c r="VDS38" s="10"/>
      <c r="VDT38" s="10"/>
      <c r="VDU38" s="10"/>
      <c r="VDV38" s="10"/>
      <c r="VDW38" s="10"/>
      <c r="VDX38" s="10"/>
      <c r="VDY38" s="10"/>
      <c r="VDZ38" s="10"/>
      <c r="VEA38" s="10"/>
      <c r="VEB38" s="10"/>
      <c r="VEC38" s="10"/>
      <c r="VED38" s="10"/>
      <c r="VEE38" s="10"/>
      <c r="VEF38" s="10"/>
      <c r="VEG38" s="10"/>
      <c r="VEH38" s="10"/>
      <c r="VEI38" s="10"/>
      <c r="VEJ38" s="10"/>
      <c r="VEK38" s="10"/>
      <c r="VEL38" s="10"/>
      <c r="VEM38" s="10"/>
      <c r="VEN38" s="10"/>
      <c r="VEO38" s="10"/>
      <c r="VEP38" s="10"/>
      <c r="VEQ38" s="10"/>
      <c r="VER38" s="10"/>
      <c r="VES38" s="10"/>
      <c r="VET38" s="10"/>
      <c r="VEU38" s="10"/>
      <c r="VEV38" s="10"/>
      <c r="VEW38" s="10"/>
      <c r="VEX38" s="10"/>
      <c r="VEY38" s="10"/>
      <c r="VEZ38" s="10"/>
      <c r="VFA38" s="10"/>
      <c r="VFB38" s="10"/>
      <c r="VFC38" s="10"/>
      <c r="VFD38" s="10"/>
      <c r="VFE38" s="10"/>
      <c r="VFF38" s="10"/>
      <c r="VFG38" s="10"/>
      <c r="VFH38" s="10"/>
      <c r="VFI38" s="10"/>
      <c r="VFJ38" s="10"/>
      <c r="VFK38" s="10"/>
      <c r="VFL38" s="10"/>
      <c r="VFM38" s="10"/>
      <c r="VFN38" s="10"/>
      <c r="VFO38" s="10"/>
      <c r="VFP38" s="10"/>
      <c r="VFQ38" s="10"/>
      <c r="VFR38" s="10"/>
      <c r="VFS38" s="10"/>
      <c r="VFT38" s="10"/>
      <c r="VFU38" s="10"/>
      <c r="VFV38" s="10"/>
      <c r="VFW38" s="10"/>
      <c r="VFX38" s="10"/>
      <c r="VFY38" s="10"/>
      <c r="VFZ38" s="10"/>
      <c r="VGA38" s="10"/>
      <c r="VGB38" s="10"/>
      <c r="VGC38" s="10"/>
      <c r="VGD38" s="10"/>
      <c r="VGE38" s="10"/>
      <c r="VGF38" s="10"/>
      <c r="VGG38" s="10"/>
      <c r="VGH38" s="10"/>
      <c r="VGI38" s="10"/>
      <c r="VGJ38" s="10"/>
      <c r="VGK38" s="10"/>
      <c r="VGL38" s="10"/>
      <c r="VGM38" s="10"/>
      <c r="VGN38" s="10"/>
      <c r="VGO38" s="10"/>
      <c r="VGP38" s="10"/>
      <c r="VGQ38" s="10"/>
      <c r="VGR38" s="10"/>
      <c r="VGS38" s="10"/>
      <c r="VGT38" s="10"/>
      <c r="VGU38" s="10"/>
      <c r="VGV38" s="10"/>
      <c r="VGW38" s="10"/>
      <c r="VGX38" s="10"/>
      <c r="VGY38" s="10"/>
      <c r="VGZ38" s="10"/>
      <c r="VHA38" s="10"/>
      <c r="VHB38" s="10"/>
      <c r="VHC38" s="10"/>
      <c r="VHD38" s="10"/>
      <c r="VHE38" s="10"/>
      <c r="VHF38" s="10"/>
      <c r="VHG38" s="10"/>
      <c r="VHH38" s="10"/>
      <c r="VHI38" s="10"/>
      <c r="VHJ38" s="10"/>
      <c r="VHK38" s="10"/>
      <c r="VHL38" s="10"/>
      <c r="VHM38" s="10"/>
      <c r="VHN38" s="10"/>
      <c r="VHO38" s="10"/>
      <c r="VHP38" s="10"/>
      <c r="VHQ38" s="10"/>
      <c r="VHR38" s="10"/>
      <c r="VHS38" s="10"/>
      <c r="VHT38" s="10"/>
      <c r="VHU38" s="10"/>
      <c r="VHV38" s="10"/>
      <c r="VHW38" s="10"/>
      <c r="VHX38" s="10"/>
      <c r="VHY38" s="10"/>
      <c r="VHZ38" s="10"/>
      <c r="VIA38" s="10"/>
      <c r="VIB38" s="10"/>
      <c r="VIC38" s="10"/>
      <c r="VID38" s="10"/>
      <c r="VIE38" s="10"/>
      <c r="VIF38" s="10"/>
      <c r="VIG38" s="10"/>
      <c r="VIH38" s="10"/>
      <c r="VII38" s="10"/>
      <c r="VIJ38" s="10"/>
      <c r="VIK38" s="10"/>
      <c r="VIL38" s="10"/>
      <c r="VIM38" s="10"/>
      <c r="VIN38" s="10"/>
      <c r="VIO38" s="10"/>
      <c r="VIP38" s="10"/>
      <c r="VIQ38" s="10"/>
      <c r="VIR38" s="10"/>
      <c r="VIS38" s="10"/>
      <c r="VIT38" s="10"/>
      <c r="VIU38" s="10"/>
      <c r="VIV38" s="10"/>
      <c r="VIW38" s="10"/>
      <c r="VIX38" s="10"/>
      <c r="VIY38" s="10"/>
      <c r="VIZ38" s="10"/>
      <c r="VJA38" s="10"/>
      <c r="VJB38" s="10"/>
      <c r="VJC38" s="10"/>
      <c r="VJD38" s="10"/>
      <c r="VJE38" s="10"/>
      <c r="VJF38" s="10"/>
      <c r="VJG38" s="10"/>
      <c r="VJH38" s="10"/>
      <c r="VJI38" s="10"/>
      <c r="VJJ38" s="10"/>
      <c r="VJK38" s="10"/>
      <c r="VJL38" s="10"/>
      <c r="VJM38" s="10"/>
      <c r="VJN38" s="10"/>
      <c r="VJO38" s="10"/>
      <c r="VJP38" s="10"/>
      <c r="VJQ38" s="10"/>
      <c r="VJR38" s="10"/>
      <c r="VJS38" s="10"/>
      <c r="VJT38" s="10"/>
      <c r="VJU38" s="10"/>
      <c r="VJV38" s="10"/>
      <c r="VJW38" s="10"/>
      <c r="VJX38" s="10"/>
      <c r="VJY38" s="10"/>
      <c r="VJZ38" s="10"/>
      <c r="VKA38" s="10"/>
      <c r="VKB38" s="10"/>
      <c r="VKC38" s="10"/>
      <c r="VKD38" s="10"/>
      <c r="VKE38" s="10"/>
      <c r="VKF38" s="10"/>
      <c r="VKG38" s="10"/>
      <c r="VKH38" s="10"/>
      <c r="VKI38" s="10"/>
      <c r="VKJ38" s="10"/>
      <c r="VKK38" s="10"/>
      <c r="VKL38" s="10"/>
      <c r="VKM38" s="10"/>
      <c r="VKN38" s="10"/>
      <c r="VKO38" s="10"/>
      <c r="VKP38" s="10"/>
      <c r="VKQ38" s="10"/>
      <c r="VKR38" s="10"/>
      <c r="VKS38" s="10"/>
      <c r="VKT38" s="10"/>
      <c r="VKU38" s="10"/>
      <c r="VKV38" s="10"/>
      <c r="VKW38" s="10"/>
      <c r="VKX38" s="10"/>
      <c r="VKY38" s="10"/>
      <c r="VKZ38" s="10"/>
      <c r="VLA38" s="10"/>
      <c r="VLB38" s="10"/>
      <c r="VLC38" s="10"/>
      <c r="VLD38" s="10"/>
      <c r="VLE38" s="10"/>
      <c r="VLF38" s="10"/>
      <c r="VLG38" s="10"/>
      <c r="VLH38" s="10"/>
      <c r="VLI38" s="10"/>
      <c r="VLJ38" s="10"/>
      <c r="VLK38" s="10"/>
      <c r="VLL38" s="10"/>
      <c r="VLM38" s="10"/>
      <c r="VLN38" s="10"/>
      <c r="VLO38" s="10"/>
      <c r="VLP38" s="10"/>
      <c r="VLQ38" s="10"/>
      <c r="VLR38" s="10"/>
      <c r="VLS38" s="10"/>
      <c r="VLT38" s="10"/>
      <c r="VLU38" s="10"/>
      <c r="VLV38" s="10"/>
      <c r="VLW38" s="10"/>
      <c r="VLX38" s="10"/>
      <c r="VLY38" s="10"/>
      <c r="VLZ38" s="10"/>
      <c r="VMA38" s="10"/>
      <c r="VMB38" s="10"/>
      <c r="VMC38" s="10"/>
      <c r="VMD38" s="10"/>
      <c r="VME38" s="10"/>
      <c r="VMF38" s="10"/>
      <c r="VMG38" s="10"/>
      <c r="VMH38" s="10"/>
      <c r="VMI38" s="10"/>
      <c r="VMJ38" s="10"/>
      <c r="VMK38" s="10"/>
      <c r="VML38" s="10"/>
      <c r="VMM38" s="10"/>
      <c r="VMN38" s="10"/>
      <c r="VMO38" s="10"/>
      <c r="VMP38" s="10"/>
      <c r="VMQ38" s="10"/>
      <c r="VMR38" s="10"/>
      <c r="VMS38" s="10"/>
      <c r="VMT38" s="10"/>
      <c r="VMU38" s="10"/>
      <c r="VMV38" s="10"/>
      <c r="VMW38" s="10"/>
      <c r="VMX38" s="10"/>
      <c r="VMY38" s="10"/>
      <c r="VMZ38" s="10"/>
      <c r="VNA38" s="10"/>
      <c r="VNB38" s="10"/>
      <c r="VNC38" s="10"/>
      <c r="VND38" s="10"/>
      <c r="VNE38" s="10"/>
      <c r="VNF38" s="10"/>
      <c r="VNG38" s="10"/>
      <c r="VNH38" s="10"/>
      <c r="VNI38" s="10"/>
      <c r="VNJ38" s="10"/>
      <c r="VNK38" s="10"/>
      <c r="VNL38" s="10"/>
      <c r="VNM38" s="10"/>
      <c r="VNN38" s="10"/>
      <c r="VNO38" s="10"/>
      <c r="VNP38" s="10"/>
      <c r="VNQ38" s="10"/>
      <c r="VNR38" s="10"/>
      <c r="VNS38" s="10"/>
      <c r="VNT38" s="10"/>
      <c r="VNU38" s="10"/>
      <c r="VNV38" s="10"/>
      <c r="VNW38" s="10"/>
      <c r="VNX38" s="10"/>
      <c r="VNY38" s="10"/>
      <c r="VNZ38" s="10"/>
      <c r="VOA38" s="10"/>
      <c r="VOB38" s="10"/>
      <c r="VOC38" s="10"/>
      <c r="VOD38" s="10"/>
      <c r="VOE38" s="10"/>
      <c r="VOF38" s="10"/>
      <c r="VOG38" s="10"/>
      <c r="VOH38" s="10"/>
      <c r="VOI38" s="10"/>
      <c r="VOJ38" s="10"/>
      <c r="VOK38" s="10"/>
      <c r="VOL38" s="10"/>
      <c r="VOM38" s="10"/>
      <c r="VON38" s="10"/>
      <c r="VOO38" s="10"/>
      <c r="VOP38" s="10"/>
      <c r="VOQ38" s="10"/>
      <c r="VOR38" s="10"/>
      <c r="VOS38" s="10"/>
      <c r="VOT38" s="10"/>
      <c r="VOU38" s="10"/>
      <c r="VOV38" s="10"/>
      <c r="VOW38" s="10"/>
      <c r="VOX38" s="10"/>
      <c r="VOY38" s="10"/>
      <c r="VOZ38" s="10"/>
      <c r="VPA38" s="10"/>
      <c r="VPB38" s="10"/>
      <c r="VPC38" s="10"/>
      <c r="VPD38" s="10"/>
      <c r="VPE38" s="10"/>
      <c r="VPF38" s="10"/>
      <c r="VPG38" s="10"/>
      <c r="VPH38" s="10"/>
      <c r="VPI38" s="10"/>
      <c r="VPJ38" s="10"/>
      <c r="VPK38" s="10"/>
      <c r="VPL38" s="10"/>
      <c r="VPM38" s="10"/>
      <c r="VPN38" s="10"/>
      <c r="VPO38" s="10"/>
      <c r="VPP38" s="10"/>
      <c r="VPQ38" s="10"/>
      <c r="VPR38" s="10"/>
      <c r="VPS38" s="10"/>
      <c r="VPT38" s="10"/>
      <c r="VPU38" s="10"/>
      <c r="VPV38" s="10"/>
      <c r="VPW38" s="10"/>
      <c r="VPX38" s="10"/>
      <c r="VPY38" s="10"/>
      <c r="VPZ38" s="10"/>
      <c r="VQA38" s="10"/>
      <c r="VQB38" s="10"/>
      <c r="VQC38" s="10"/>
      <c r="VQD38" s="10"/>
      <c r="VQE38" s="10"/>
      <c r="VQF38" s="10"/>
      <c r="VQG38" s="10"/>
      <c r="VQH38" s="10"/>
      <c r="VQI38" s="10"/>
      <c r="VQJ38" s="10"/>
      <c r="VQK38" s="10"/>
      <c r="VQL38" s="10"/>
      <c r="VQM38" s="10"/>
      <c r="VQN38" s="10"/>
      <c r="VQO38" s="10"/>
      <c r="VQP38" s="10"/>
      <c r="VQQ38" s="10"/>
      <c r="VQR38" s="10"/>
      <c r="VQS38" s="10"/>
      <c r="VQT38" s="10"/>
      <c r="VQU38" s="10"/>
      <c r="VQV38" s="10"/>
      <c r="VQW38" s="10"/>
      <c r="VQX38" s="10"/>
      <c r="VQY38" s="10"/>
      <c r="VQZ38" s="10"/>
      <c r="VRA38" s="10"/>
      <c r="VRB38" s="10"/>
      <c r="VRC38" s="10"/>
      <c r="VRD38" s="10"/>
      <c r="VRE38" s="10"/>
      <c r="VRF38" s="10"/>
      <c r="VRG38" s="10"/>
      <c r="VRH38" s="10"/>
      <c r="VRI38" s="10"/>
      <c r="VRJ38" s="10"/>
      <c r="VRK38" s="10"/>
      <c r="VRL38" s="10"/>
      <c r="VRM38" s="10"/>
      <c r="VRN38" s="10"/>
      <c r="VRO38" s="10"/>
      <c r="VRP38" s="10"/>
      <c r="VRQ38" s="10"/>
      <c r="VRR38" s="10"/>
      <c r="VRS38" s="10"/>
      <c r="VRT38" s="10"/>
      <c r="VRU38" s="10"/>
      <c r="VRV38" s="10"/>
      <c r="VRW38" s="10"/>
      <c r="VRX38" s="10"/>
      <c r="VRY38" s="10"/>
      <c r="VRZ38" s="10"/>
      <c r="VSA38" s="10"/>
      <c r="VSB38" s="10"/>
      <c r="VSC38" s="10"/>
      <c r="VSD38" s="10"/>
      <c r="VSE38" s="10"/>
      <c r="VSF38" s="10"/>
      <c r="VSG38" s="10"/>
      <c r="VSH38" s="10"/>
      <c r="VSI38" s="10"/>
      <c r="VSJ38" s="10"/>
      <c r="VSK38" s="10"/>
      <c r="VSL38" s="10"/>
      <c r="VSM38" s="10"/>
      <c r="VSN38" s="10"/>
      <c r="VSO38" s="10"/>
      <c r="VSP38" s="10"/>
      <c r="VSQ38" s="10"/>
      <c r="VSR38" s="10"/>
      <c r="VSS38" s="10"/>
      <c r="VST38" s="10"/>
      <c r="VSU38" s="10"/>
      <c r="VSV38" s="10"/>
      <c r="VSW38" s="10"/>
      <c r="VSX38" s="10"/>
      <c r="VSY38" s="10"/>
      <c r="VSZ38" s="10"/>
      <c r="VTA38" s="10"/>
      <c r="VTB38" s="10"/>
      <c r="VTC38" s="10"/>
      <c r="VTD38" s="10"/>
      <c r="VTE38" s="10"/>
      <c r="VTF38" s="10"/>
      <c r="VTG38" s="10"/>
      <c r="VTH38" s="10"/>
      <c r="VTI38" s="10"/>
      <c r="VTJ38" s="10"/>
      <c r="VTK38" s="10"/>
      <c r="VTL38" s="10"/>
      <c r="VTM38" s="10"/>
      <c r="VTN38" s="10"/>
      <c r="VTO38" s="10"/>
      <c r="VTP38" s="10"/>
      <c r="VTQ38" s="10"/>
      <c r="VTR38" s="10"/>
      <c r="VTS38" s="10"/>
      <c r="VTT38" s="10"/>
      <c r="VTU38" s="10"/>
      <c r="VTV38" s="10"/>
      <c r="VTW38" s="10"/>
      <c r="VTX38" s="10"/>
      <c r="VTY38" s="10"/>
      <c r="VTZ38" s="10"/>
      <c r="VUA38" s="10"/>
      <c r="VUB38" s="10"/>
      <c r="VUC38" s="10"/>
      <c r="VUD38" s="10"/>
      <c r="VUE38" s="10"/>
      <c r="VUF38" s="10"/>
      <c r="VUG38" s="10"/>
      <c r="VUH38" s="10"/>
      <c r="VUI38" s="10"/>
      <c r="VUJ38" s="10"/>
      <c r="VUK38" s="10"/>
      <c r="VUL38" s="10"/>
      <c r="VUM38" s="10"/>
      <c r="VUN38" s="10"/>
      <c r="VUO38" s="10"/>
      <c r="VUP38" s="10"/>
      <c r="VUQ38" s="10"/>
      <c r="VUR38" s="10"/>
      <c r="VUS38" s="10"/>
      <c r="VUT38" s="10"/>
      <c r="VUU38" s="10"/>
      <c r="VUV38" s="10"/>
      <c r="VUW38" s="10"/>
      <c r="VUX38" s="10"/>
      <c r="VUY38" s="10"/>
      <c r="VUZ38" s="10"/>
      <c r="VVA38" s="10"/>
      <c r="VVB38" s="10"/>
      <c r="VVC38" s="10"/>
      <c r="VVD38" s="10"/>
      <c r="VVE38" s="10"/>
      <c r="VVF38" s="10"/>
      <c r="VVG38" s="10"/>
      <c r="VVH38" s="10"/>
      <c r="VVI38" s="10"/>
      <c r="VVJ38" s="10"/>
      <c r="VVK38" s="10"/>
      <c r="VVL38" s="10"/>
      <c r="VVM38" s="10"/>
      <c r="VVN38" s="10"/>
      <c r="VVO38" s="10"/>
      <c r="VVP38" s="10"/>
      <c r="VVQ38" s="10"/>
      <c r="VVR38" s="10"/>
      <c r="VVS38" s="10"/>
      <c r="VVT38" s="10"/>
      <c r="VVU38" s="10"/>
      <c r="VVV38" s="10"/>
      <c r="VVW38" s="10"/>
      <c r="VVX38" s="10"/>
      <c r="VVY38" s="10"/>
      <c r="VVZ38" s="10"/>
      <c r="VWA38" s="10"/>
      <c r="VWB38" s="10"/>
      <c r="VWC38" s="10"/>
      <c r="VWD38" s="10"/>
      <c r="VWE38" s="10"/>
      <c r="VWF38" s="10"/>
      <c r="VWG38" s="10"/>
      <c r="VWH38" s="10"/>
      <c r="VWI38" s="10"/>
      <c r="VWJ38" s="10"/>
      <c r="VWK38" s="10"/>
      <c r="VWL38" s="10"/>
      <c r="VWM38" s="10"/>
      <c r="VWN38" s="10"/>
      <c r="VWO38" s="10"/>
      <c r="VWP38" s="10"/>
      <c r="VWQ38" s="10"/>
      <c r="VWR38" s="10"/>
      <c r="VWS38" s="10"/>
      <c r="VWT38" s="10"/>
      <c r="VWU38" s="10"/>
      <c r="VWV38" s="10"/>
      <c r="VWW38" s="10"/>
      <c r="VWX38" s="10"/>
      <c r="VWY38" s="10"/>
      <c r="VWZ38" s="10"/>
      <c r="VXA38" s="10"/>
      <c r="VXB38" s="10"/>
      <c r="VXC38" s="10"/>
      <c r="VXD38" s="10"/>
      <c r="VXE38" s="10"/>
      <c r="VXF38" s="10"/>
      <c r="VXG38" s="10"/>
      <c r="VXH38" s="10"/>
      <c r="VXI38" s="10"/>
      <c r="VXJ38" s="10"/>
      <c r="VXK38" s="10"/>
      <c r="VXL38" s="10"/>
      <c r="VXM38" s="10"/>
      <c r="VXN38" s="10"/>
      <c r="VXO38" s="10"/>
      <c r="VXP38" s="10"/>
      <c r="VXQ38" s="10"/>
      <c r="VXR38" s="10"/>
      <c r="VXS38" s="10"/>
      <c r="VXT38" s="10"/>
      <c r="VXU38" s="10"/>
      <c r="VXV38" s="10"/>
      <c r="VXW38" s="10"/>
      <c r="VXX38" s="10"/>
      <c r="VXY38" s="10"/>
      <c r="VXZ38" s="10"/>
      <c r="VYA38" s="10"/>
      <c r="VYB38" s="10"/>
      <c r="VYC38" s="10"/>
      <c r="VYD38" s="10"/>
      <c r="VYE38" s="10"/>
      <c r="VYF38" s="10"/>
      <c r="VYG38" s="10"/>
      <c r="VYH38" s="10"/>
      <c r="VYI38" s="10"/>
      <c r="VYJ38" s="10"/>
      <c r="VYK38" s="10"/>
      <c r="VYL38" s="10"/>
      <c r="VYM38" s="10"/>
      <c r="VYN38" s="10"/>
      <c r="VYO38" s="10"/>
      <c r="VYP38" s="10"/>
      <c r="VYQ38" s="10"/>
      <c r="VYR38" s="10"/>
      <c r="VYS38" s="10"/>
      <c r="VYT38" s="10"/>
      <c r="VYU38" s="10"/>
      <c r="VYV38" s="10"/>
      <c r="VYW38" s="10"/>
      <c r="VYX38" s="10"/>
      <c r="VYY38" s="10"/>
      <c r="VYZ38" s="10"/>
      <c r="VZA38" s="10"/>
      <c r="VZB38" s="10"/>
      <c r="VZC38" s="10"/>
      <c r="VZD38" s="10"/>
      <c r="VZE38" s="10"/>
      <c r="VZF38" s="10"/>
      <c r="VZG38" s="10"/>
      <c r="VZH38" s="10"/>
      <c r="VZI38" s="10"/>
      <c r="VZJ38" s="10"/>
      <c r="VZK38" s="10"/>
      <c r="VZL38" s="10"/>
      <c r="VZM38" s="10"/>
      <c r="VZN38" s="10"/>
      <c r="VZO38" s="10"/>
      <c r="VZP38" s="10"/>
      <c r="VZQ38" s="10"/>
      <c r="VZR38" s="10"/>
      <c r="VZS38" s="10"/>
      <c r="VZT38" s="10"/>
      <c r="VZU38" s="10"/>
      <c r="VZV38" s="10"/>
      <c r="VZW38" s="10"/>
      <c r="VZX38" s="10"/>
      <c r="VZY38" s="10"/>
      <c r="VZZ38" s="10"/>
      <c r="WAA38" s="10"/>
      <c r="WAB38" s="10"/>
      <c r="WAC38" s="10"/>
      <c r="WAD38" s="10"/>
      <c r="WAE38" s="10"/>
      <c r="WAF38" s="10"/>
      <c r="WAG38" s="10"/>
      <c r="WAH38" s="10"/>
      <c r="WAI38" s="10"/>
      <c r="WAJ38" s="10"/>
      <c r="WAK38" s="10"/>
      <c r="WAL38" s="10"/>
      <c r="WAM38" s="10"/>
      <c r="WAN38" s="10"/>
      <c r="WAO38" s="10"/>
      <c r="WAP38" s="10"/>
      <c r="WAQ38" s="10"/>
      <c r="WAR38" s="10"/>
      <c r="WAS38" s="10"/>
      <c r="WAT38" s="10"/>
      <c r="WAU38" s="10"/>
      <c r="WAV38" s="10"/>
      <c r="WAW38" s="10"/>
      <c r="WAX38" s="10"/>
      <c r="WAY38" s="10"/>
      <c r="WAZ38" s="10"/>
      <c r="WBA38" s="10"/>
      <c r="WBB38" s="10"/>
      <c r="WBC38" s="10"/>
      <c r="WBD38" s="10"/>
      <c r="WBE38" s="10"/>
      <c r="WBF38" s="10"/>
      <c r="WBG38" s="10"/>
      <c r="WBH38" s="10"/>
      <c r="WBI38" s="10"/>
      <c r="WBJ38" s="10"/>
      <c r="WBK38" s="10"/>
      <c r="WBL38" s="10"/>
      <c r="WBM38" s="10"/>
      <c r="WBN38" s="10"/>
      <c r="WBO38" s="10"/>
      <c r="WBP38" s="10"/>
      <c r="WBQ38" s="10"/>
      <c r="WBR38" s="10"/>
      <c r="WBS38" s="10"/>
      <c r="WBT38" s="10"/>
      <c r="WBU38" s="10"/>
      <c r="WBV38" s="10"/>
      <c r="WBW38" s="10"/>
      <c r="WBX38" s="10"/>
      <c r="WBY38" s="10"/>
      <c r="WBZ38" s="10"/>
      <c r="WCA38" s="10"/>
      <c r="WCB38" s="10"/>
      <c r="WCC38" s="10"/>
      <c r="WCD38" s="10"/>
      <c r="WCE38" s="10"/>
      <c r="WCF38" s="10"/>
      <c r="WCG38" s="10"/>
      <c r="WCH38" s="10"/>
      <c r="WCI38" s="10"/>
      <c r="WCJ38" s="10"/>
      <c r="WCK38" s="10"/>
      <c r="WCL38" s="10"/>
      <c r="WCM38" s="10"/>
      <c r="WCN38" s="10"/>
      <c r="WCO38" s="10"/>
      <c r="WCP38" s="10"/>
      <c r="WCQ38" s="10"/>
      <c r="WCR38" s="10"/>
      <c r="WCS38" s="10"/>
      <c r="WCT38" s="10"/>
      <c r="WCU38" s="10"/>
      <c r="WCV38" s="10"/>
      <c r="WCW38" s="10"/>
      <c r="WCX38" s="10"/>
      <c r="WCY38" s="10"/>
      <c r="WCZ38" s="10"/>
      <c r="WDA38" s="10"/>
      <c r="WDB38" s="10"/>
      <c r="WDC38" s="10"/>
      <c r="WDD38" s="10"/>
      <c r="WDE38" s="10"/>
      <c r="WDF38" s="10"/>
      <c r="WDG38" s="10"/>
      <c r="WDH38" s="10"/>
      <c r="WDI38" s="10"/>
      <c r="WDJ38" s="10"/>
      <c r="WDK38" s="10"/>
      <c r="WDL38" s="10"/>
      <c r="WDM38" s="10"/>
      <c r="WDN38" s="10"/>
      <c r="WDO38" s="10"/>
      <c r="WDP38" s="10"/>
      <c r="WDQ38" s="10"/>
      <c r="WDR38" s="10"/>
      <c r="WDS38" s="10"/>
      <c r="WDT38" s="10"/>
      <c r="WDU38" s="10"/>
      <c r="WDV38" s="10"/>
      <c r="WDW38" s="10"/>
      <c r="WDX38" s="10"/>
      <c r="WDY38" s="10"/>
      <c r="WDZ38" s="10"/>
      <c r="WEA38" s="10"/>
      <c r="WEB38" s="10"/>
      <c r="WEC38" s="10"/>
      <c r="WED38" s="10"/>
      <c r="WEE38" s="10"/>
      <c r="WEF38" s="10"/>
      <c r="WEG38" s="10"/>
      <c r="WEH38" s="10"/>
      <c r="WEI38" s="10"/>
      <c r="WEJ38" s="10"/>
      <c r="WEK38" s="10"/>
      <c r="WEL38" s="10"/>
      <c r="WEM38" s="10"/>
      <c r="WEN38" s="10"/>
      <c r="WEO38" s="10"/>
      <c r="WEP38" s="10"/>
      <c r="WEQ38" s="10"/>
      <c r="WER38" s="10"/>
      <c r="WES38" s="10"/>
      <c r="WET38" s="10"/>
      <c r="WEU38" s="10"/>
      <c r="WEV38" s="10"/>
      <c r="WEW38" s="10"/>
      <c r="WEX38" s="10"/>
      <c r="WEY38" s="10"/>
      <c r="WEZ38" s="10"/>
      <c r="WFA38" s="10"/>
      <c r="WFB38" s="10"/>
      <c r="WFC38" s="10"/>
      <c r="WFD38" s="10"/>
      <c r="WFE38" s="10"/>
      <c r="WFF38" s="10"/>
      <c r="WFG38" s="10"/>
      <c r="WFH38" s="10"/>
      <c r="WFI38" s="10"/>
      <c r="WFJ38" s="10"/>
      <c r="WFK38" s="10"/>
      <c r="WFL38" s="10"/>
      <c r="WFM38" s="10"/>
      <c r="WFN38" s="10"/>
      <c r="WFO38" s="10"/>
      <c r="WFP38" s="10"/>
      <c r="WFQ38" s="10"/>
      <c r="WFR38" s="10"/>
      <c r="WFS38" s="10"/>
      <c r="WFT38" s="10"/>
      <c r="WFU38" s="10"/>
      <c r="WFV38" s="10"/>
      <c r="WFW38" s="10"/>
      <c r="WFX38" s="10"/>
      <c r="WFY38" s="10"/>
      <c r="WFZ38" s="10"/>
      <c r="WGA38" s="10"/>
      <c r="WGB38" s="10"/>
      <c r="WGC38" s="10"/>
      <c r="WGD38" s="10"/>
      <c r="WGE38" s="10"/>
      <c r="WGF38" s="10"/>
      <c r="WGG38" s="10"/>
      <c r="WGH38" s="10"/>
      <c r="WGI38" s="10"/>
      <c r="WGJ38" s="10"/>
      <c r="WGK38" s="10"/>
      <c r="WGL38" s="10"/>
      <c r="WGM38" s="10"/>
      <c r="WGN38" s="10"/>
      <c r="WGO38" s="10"/>
      <c r="WGP38" s="10"/>
      <c r="WGQ38" s="10"/>
      <c r="WGR38" s="10"/>
      <c r="WGS38" s="10"/>
      <c r="WGT38" s="10"/>
      <c r="WGU38" s="10"/>
      <c r="WGV38" s="10"/>
      <c r="WGW38" s="10"/>
      <c r="WGX38" s="10"/>
      <c r="WGY38" s="10"/>
      <c r="WGZ38" s="10"/>
      <c r="WHA38" s="10"/>
      <c r="WHB38" s="10"/>
      <c r="WHC38" s="10"/>
      <c r="WHD38" s="10"/>
      <c r="WHE38" s="10"/>
      <c r="WHF38" s="10"/>
      <c r="WHG38" s="10"/>
      <c r="WHH38" s="10"/>
      <c r="WHI38" s="10"/>
      <c r="WHJ38" s="10"/>
      <c r="WHK38" s="10"/>
      <c r="WHL38" s="10"/>
      <c r="WHM38" s="10"/>
      <c r="WHN38" s="10"/>
      <c r="WHO38" s="10"/>
      <c r="WHP38" s="10"/>
      <c r="WHQ38" s="10"/>
      <c r="WHR38" s="10"/>
      <c r="WHS38" s="10"/>
      <c r="WHT38" s="10"/>
      <c r="WHU38" s="10"/>
      <c r="WHV38" s="10"/>
      <c r="WHW38" s="10"/>
      <c r="WHX38" s="10"/>
      <c r="WHY38" s="10"/>
      <c r="WHZ38" s="10"/>
      <c r="WIA38" s="10"/>
      <c r="WIB38" s="10"/>
      <c r="WIC38" s="10"/>
      <c r="WID38" s="10"/>
      <c r="WIE38" s="10"/>
      <c r="WIF38" s="10"/>
      <c r="WIG38" s="10"/>
      <c r="WIH38" s="10"/>
      <c r="WII38" s="10"/>
      <c r="WIJ38" s="10"/>
      <c r="WIK38" s="10"/>
      <c r="WIL38" s="10"/>
      <c r="WIM38" s="10"/>
      <c r="WIN38" s="10"/>
      <c r="WIO38" s="10"/>
      <c r="WIP38" s="10"/>
      <c r="WIQ38" s="10"/>
      <c r="WIR38" s="10"/>
      <c r="WIS38" s="10"/>
      <c r="WIT38" s="10"/>
      <c r="WIU38" s="10"/>
      <c r="WIV38" s="10"/>
      <c r="WIW38" s="10"/>
      <c r="WIX38" s="10"/>
      <c r="WIY38" s="10"/>
      <c r="WIZ38" s="10"/>
      <c r="WJA38" s="10"/>
      <c r="WJB38" s="10"/>
      <c r="WJC38" s="10"/>
      <c r="WJD38" s="10"/>
      <c r="WJE38" s="10"/>
      <c r="WJF38" s="10"/>
      <c r="WJG38" s="10"/>
      <c r="WJH38" s="10"/>
      <c r="WJI38" s="10"/>
      <c r="WJJ38" s="10"/>
      <c r="WJK38" s="10"/>
      <c r="WJL38" s="10"/>
      <c r="WJM38" s="10"/>
      <c r="WJN38" s="10"/>
      <c r="WJO38" s="10"/>
      <c r="WJP38" s="10"/>
      <c r="WJQ38" s="10"/>
      <c r="WJR38" s="10"/>
      <c r="WJS38" s="10"/>
      <c r="WJT38" s="10"/>
      <c r="WJU38" s="10"/>
      <c r="WJV38" s="10"/>
      <c r="WJW38" s="10"/>
      <c r="WJX38" s="10"/>
      <c r="WJY38" s="10"/>
      <c r="WJZ38" s="10"/>
      <c r="WKA38" s="10"/>
      <c r="WKB38" s="10"/>
      <c r="WKC38" s="10"/>
      <c r="WKD38" s="10"/>
      <c r="WKE38" s="10"/>
      <c r="WKF38" s="10"/>
      <c r="WKG38" s="10"/>
      <c r="WKH38" s="10"/>
      <c r="WKI38" s="10"/>
      <c r="WKJ38" s="10"/>
      <c r="WKK38" s="10"/>
      <c r="WKL38" s="10"/>
      <c r="WKM38" s="10"/>
      <c r="WKN38" s="10"/>
      <c r="WKO38" s="10"/>
      <c r="WKP38" s="10"/>
      <c r="WKQ38" s="10"/>
      <c r="WKR38" s="10"/>
      <c r="WKS38" s="10"/>
      <c r="WKT38" s="10"/>
      <c r="WKU38" s="10"/>
      <c r="WKV38" s="10"/>
      <c r="WKW38" s="10"/>
      <c r="WKX38" s="10"/>
      <c r="WKY38" s="10"/>
      <c r="WKZ38" s="10"/>
      <c r="WLA38" s="10"/>
      <c r="WLB38" s="10"/>
      <c r="WLC38" s="10"/>
      <c r="WLD38" s="10"/>
      <c r="WLE38" s="10"/>
      <c r="WLF38" s="10"/>
      <c r="WLG38" s="10"/>
      <c r="WLH38" s="10"/>
      <c r="WLI38" s="10"/>
      <c r="WLJ38" s="10"/>
      <c r="WLK38" s="10"/>
      <c r="WLL38" s="10"/>
      <c r="WLM38" s="10"/>
      <c r="WLN38" s="10"/>
      <c r="WLO38" s="10"/>
      <c r="WLP38" s="10"/>
      <c r="WLQ38" s="10"/>
      <c r="WLR38" s="10"/>
      <c r="WLS38" s="10"/>
      <c r="WLT38" s="10"/>
      <c r="WLU38" s="10"/>
      <c r="WLV38" s="10"/>
      <c r="WLW38" s="10"/>
      <c r="WLX38" s="10"/>
      <c r="WLY38" s="10"/>
      <c r="WLZ38" s="10"/>
      <c r="WMA38" s="10"/>
      <c r="WMB38" s="10"/>
      <c r="WMC38" s="10"/>
      <c r="WMD38" s="10"/>
      <c r="WME38" s="10"/>
      <c r="WMF38" s="10"/>
      <c r="WMG38" s="10"/>
      <c r="WMH38" s="10"/>
      <c r="WMI38" s="10"/>
      <c r="WMJ38" s="10"/>
      <c r="WMK38" s="10"/>
      <c r="WML38" s="10"/>
      <c r="WMM38" s="10"/>
      <c r="WMN38" s="10"/>
      <c r="WMO38" s="10"/>
      <c r="WMP38" s="10"/>
      <c r="WMQ38" s="10"/>
      <c r="WMR38" s="10"/>
      <c r="WMS38" s="10"/>
      <c r="WMT38" s="10"/>
      <c r="WMU38" s="10"/>
      <c r="WMV38" s="10"/>
      <c r="WMW38" s="10"/>
      <c r="WMX38" s="10"/>
      <c r="WMY38" s="10"/>
      <c r="WMZ38" s="10"/>
      <c r="WNA38" s="10"/>
      <c r="WNB38" s="10"/>
      <c r="WNC38" s="10"/>
      <c r="WND38" s="10"/>
      <c r="WNE38" s="10"/>
      <c r="WNF38" s="10"/>
      <c r="WNG38" s="10"/>
      <c r="WNH38" s="10"/>
      <c r="WNI38" s="10"/>
      <c r="WNJ38" s="10"/>
      <c r="WNK38" s="10"/>
      <c r="WNL38" s="10"/>
      <c r="WNM38" s="10"/>
      <c r="WNN38" s="10"/>
      <c r="WNO38" s="10"/>
      <c r="WNP38" s="10"/>
      <c r="WNQ38" s="10"/>
      <c r="WNR38" s="10"/>
      <c r="WNS38" s="10"/>
      <c r="WNT38" s="10"/>
      <c r="WNU38" s="10"/>
      <c r="WNV38" s="10"/>
      <c r="WNW38" s="10"/>
      <c r="WNX38" s="10"/>
      <c r="WNY38" s="10"/>
      <c r="WNZ38" s="10"/>
      <c r="WOA38" s="10"/>
      <c r="WOB38" s="10"/>
      <c r="WOC38" s="10"/>
      <c r="WOD38" s="10"/>
      <c r="WOE38" s="10"/>
      <c r="WOF38" s="10"/>
      <c r="WOG38" s="10"/>
      <c r="WOH38" s="10"/>
      <c r="WOI38" s="10"/>
      <c r="WOJ38" s="10"/>
      <c r="WOK38" s="10"/>
      <c r="WOL38" s="10"/>
      <c r="WOM38" s="10"/>
      <c r="WON38" s="10"/>
      <c r="WOO38" s="10"/>
      <c r="WOP38" s="10"/>
      <c r="WOQ38" s="10"/>
      <c r="WOR38" s="10"/>
      <c r="WOS38" s="10"/>
      <c r="WOT38" s="10"/>
      <c r="WOU38" s="10"/>
      <c r="WOV38" s="10"/>
      <c r="WOW38" s="10"/>
      <c r="WOX38" s="10"/>
      <c r="WOY38" s="10"/>
      <c r="WOZ38" s="10"/>
      <c r="WPA38" s="10"/>
      <c r="WPB38" s="10"/>
      <c r="WPC38" s="10"/>
      <c r="WPD38" s="10"/>
      <c r="WPE38" s="10"/>
      <c r="WPF38" s="10"/>
      <c r="WPG38" s="10"/>
      <c r="WPH38" s="10"/>
      <c r="WPI38" s="10"/>
      <c r="WPJ38" s="10"/>
      <c r="WPK38" s="10"/>
      <c r="WPL38" s="10"/>
      <c r="WPM38" s="10"/>
      <c r="WPN38" s="10"/>
      <c r="WPO38" s="10"/>
      <c r="WPP38" s="10"/>
      <c r="WPQ38" s="10"/>
      <c r="WPR38" s="10"/>
      <c r="WPS38" s="10"/>
      <c r="WPT38" s="10"/>
      <c r="WPU38" s="10"/>
      <c r="WPV38" s="10"/>
      <c r="WPW38" s="10"/>
      <c r="WPX38" s="10"/>
      <c r="WPY38" s="10"/>
      <c r="WPZ38" s="10"/>
      <c r="WQA38" s="10"/>
      <c r="WQB38" s="10"/>
      <c r="WQC38" s="10"/>
      <c r="WQD38" s="10"/>
      <c r="WQE38" s="10"/>
      <c r="WQF38" s="10"/>
      <c r="WQG38" s="10"/>
      <c r="WQH38" s="10"/>
      <c r="WQI38" s="10"/>
      <c r="WQJ38" s="10"/>
      <c r="WQK38" s="10"/>
      <c r="WQL38" s="10"/>
      <c r="WQM38" s="10"/>
      <c r="WQN38" s="10"/>
      <c r="WQO38" s="10"/>
      <c r="WQP38" s="10"/>
      <c r="WQQ38" s="10"/>
      <c r="WQR38" s="10"/>
      <c r="WQS38" s="10"/>
      <c r="WQT38" s="10"/>
      <c r="WQU38" s="10"/>
      <c r="WQV38" s="10"/>
      <c r="WQW38" s="10"/>
      <c r="WQX38" s="10"/>
      <c r="WQY38" s="10"/>
      <c r="WQZ38" s="10"/>
      <c r="WRA38" s="10"/>
      <c r="WRB38" s="10"/>
      <c r="WRC38" s="10"/>
      <c r="WRD38" s="10"/>
      <c r="WRE38" s="10"/>
      <c r="WRF38" s="10"/>
      <c r="WRG38" s="10"/>
      <c r="WRH38" s="10"/>
      <c r="WRI38" s="10"/>
      <c r="WRJ38" s="10"/>
      <c r="WRK38" s="10"/>
      <c r="WRL38" s="10"/>
      <c r="WRM38" s="10"/>
      <c r="WRN38" s="10"/>
      <c r="WRO38" s="10"/>
      <c r="WRP38" s="10"/>
      <c r="WRQ38" s="10"/>
      <c r="WRR38" s="10"/>
      <c r="WRS38" s="10"/>
      <c r="WRT38" s="10"/>
      <c r="WRU38" s="10"/>
      <c r="WRV38" s="10"/>
      <c r="WRW38" s="10"/>
      <c r="WRX38" s="10"/>
      <c r="WRY38" s="10"/>
      <c r="WRZ38" s="10"/>
      <c r="WSA38" s="10"/>
      <c r="WSB38" s="10"/>
      <c r="WSC38" s="10"/>
      <c r="WSD38" s="10"/>
      <c r="WSE38" s="10"/>
      <c r="WSF38" s="10"/>
      <c r="WSG38" s="10"/>
      <c r="WSH38" s="10"/>
      <c r="WSI38" s="10"/>
      <c r="WSJ38" s="10"/>
      <c r="WSK38" s="10"/>
      <c r="WSL38" s="10"/>
      <c r="WSM38" s="10"/>
      <c r="WSN38" s="10"/>
      <c r="WSO38" s="10"/>
      <c r="WSP38" s="10"/>
      <c r="WSQ38" s="10"/>
      <c r="WSR38" s="10"/>
      <c r="WSS38" s="10"/>
      <c r="WST38" s="10"/>
      <c r="WSU38" s="10"/>
      <c r="WSV38" s="10"/>
      <c r="WSW38" s="10"/>
      <c r="WSX38" s="10"/>
      <c r="WSY38" s="10"/>
      <c r="WSZ38" s="10"/>
      <c r="WTA38" s="10"/>
      <c r="WTB38" s="10"/>
      <c r="WTC38" s="10"/>
      <c r="WTD38" s="10"/>
      <c r="WTE38" s="10"/>
      <c r="WTF38" s="10"/>
      <c r="WTG38" s="10"/>
      <c r="WTH38" s="10"/>
      <c r="WTI38" s="10"/>
      <c r="WTJ38" s="10"/>
      <c r="WTK38" s="10"/>
      <c r="WTL38" s="10"/>
      <c r="WTM38" s="10"/>
      <c r="WTN38" s="10"/>
      <c r="WTO38" s="10"/>
      <c r="WTP38" s="10"/>
      <c r="WTQ38" s="10"/>
      <c r="WTR38" s="10"/>
      <c r="WTS38" s="10"/>
      <c r="WTT38" s="10"/>
      <c r="WTU38" s="10"/>
      <c r="WTV38" s="10"/>
      <c r="WTW38" s="10"/>
      <c r="WTX38" s="10"/>
      <c r="WTY38" s="10"/>
      <c r="WTZ38" s="10"/>
      <c r="WUA38" s="10"/>
      <c r="WUB38" s="10"/>
      <c r="WUC38" s="10"/>
      <c r="WUD38" s="10"/>
      <c r="WUE38" s="10"/>
      <c r="WUF38" s="10"/>
      <c r="WUG38" s="10"/>
      <c r="WUH38" s="10"/>
      <c r="WUI38" s="10"/>
      <c r="WUJ38" s="10"/>
    </row>
    <row r="39" spans="1:16104" ht="15.75" customHeight="1" x14ac:dyDescent="0.2">
      <c r="A39" s="22">
        <v>210012</v>
      </c>
      <c r="B39" s="22" t="s">
        <v>75</v>
      </c>
      <c r="C39" s="117">
        <f>VLOOKUP(A39,[6]Sheet1!$B$4:$F$57,3,FALSE)</f>
        <v>1004563898.7502857</v>
      </c>
      <c r="D39" s="71">
        <f>IFERROR(VLOOKUP($A39,'PAU Performance'!$A:$F,6,FALSE),0)</f>
        <v>17.880130242030305</v>
      </c>
      <c r="E39" s="51">
        <f>IFERROR(D39/$D$53*Savings!$C$8*Savings!$C$16,0)</f>
        <v>-2.2529923538262063E-3</v>
      </c>
      <c r="F39" s="88">
        <f t="shared" si="0"/>
        <v>-2263274.7828142368</v>
      </c>
      <c r="G39" s="53">
        <f>IFERROR(F39*Savings!$C$9*Savings!$C$16/$F$53,0)</f>
        <v>-1691890.6629270634</v>
      </c>
      <c r="H39" s="20">
        <f>IFERROR(VLOOKUP(A39,'PAU Performance'!A:C,3,FALSE),0)</f>
        <v>6.096071984306E-2</v>
      </c>
      <c r="I39" s="21">
        <f>IFERROR((H39/$H$53*Savings!$C$8*Savings!$C$17),0)</f>
        <v>-2.1928522287468148E-3</v>
      </c>
      <c r="J39" s="88">
        <f t="shared" si="1"/>
        <v>-2202860.1842931537</v>
      </c>
      <c r="K39" s="53">
        <f>IFERROR(J39*Savings!$C$9*Savings!$C$17/$J$53,0)</f>
        <v>-2209664.046495425</v>
      </c>
      <c r="L39" s="88">
        <f t="shared" si="2"/>
        <v>-3901554.7094224887</v>
      </c>
      <c r="M39" s="70">
        <f t="shared" si="3"/>
        <v>-3.8838293057078454E-3</v>
      </c>
      <c r="N39" s="127">
        <f t="shared" si="4"/>
        <v>-1.8382930570784439E-4</v>
      </c>
      <c r="O39" s="128">
        <f t="shared" si="5"/>
        <v>-184668.28404643032</v>
      </c>
      <c r="P39" s="128">
        <f t="shared" si="6"/>
        <v>-161726.69580243097</v>
      </c>
      <c r="Q39" s="129">
        <f t="shared" si="7"/>
        <v>-1.6099194486644892E-4</v>
      </c>
      <c r="R39" s="128">
        <f t="shared" si="8"/>
        <v>3739828.0136200576</v>
      </c>
      <c r="S39" s="127">
        <f t="shared" si="9"/>
        <v>3.7228373608413964E-3</v>
      </c>
      <c r="T39" s="120"/>
    </row>
    <row r="40" spans="1:16104" ht="15.75" customHeight="1" x14ac:dyDescent="0.2">
      <c r="A40" s="22">
        <v>210002</v>
      </c>
      <c r="B40" s="22" t="s">
        <v>60</v>
      </c>
      <c r="C40" s="117">
        <f>VLOOKUP(A40,[6]Sheet1!$B$4:$F$57,3,FALSE)</f>
        <v>2064795100.9241166</v>
      </c>
      <c r="D40" s="71">
        <f>IFERROR(VLOOKUP($A40,'PAU Performance'!$A:$F,6,FALSE),0)</f>
        <v>25.184012208814767</v>
      </c>
      <c r="E40" s="51">
        <f>IFERROR(D40/$D$53*Savings!$C$8*Savings!$C$16,0)</f>
        <v>-3.1733206736799867E-3</v>
      </c>
      <c r="F40" s="88">
        <f t="shared" si="0"/>
        <v>-6552256.9806756536</v>
      </c>
      <c r="G40" s="53">
        <f>IFERROR(F40*Savings!$C$9*Savings!$C$16/$F$53,0)</f>
        <v>-4898080.6444189027</v>
      </c>
      <c r="H40" s="20">
        <f>IFERROR(VLOOKUP(A40,'PAU Performance'!A:C,3,FALSE),0)</f>
        <v>4.2206236726989997E-2</v>
      </c>
      <c r="I40" s="21">
        <f>IFERROR((H40/$H$53*Savings!$C$8*Savings!$C$17),0)</f>
        <v>-1.518224202602361E-3</v>
      </c>
      <c r="J40" s="88">
        <f t="shared" si="1"/>
        <v>-3134821.8956377786</v>
      </c>
      <c r="K40" s="53">
        <f>IFERROR(J40*Savings!$C$9*Savings!$C$17/$J$53,0)</f>
        <v>-3144504.2605734481</v>
      </c>
      <c r="L40" s="88">
        <f t="shared" si="2"/>
        <v>-8042584.9049923513</v>
      </c>
      <c r="M40" s="70">
        <f t="shared" si="3"/>
        <v>-3.8951007300399077E-3</v>
      </c>
      <c r="N40" s="127">
        <f t="shared" si="4"/>
        <v>-1.951007300399067E-4</v>
      </c>
      <c r="O40" s="128">
        <f t="shared" si="5"/>
        <v>-402843.031573118</v>
      </c>
      <c r="P40" s="128">
        <f t="shared" si="6"/>
        <v>-355551.71181739675</v>
      </c>
      <c r="Q40" s="129">
        <f t="shared" si="7"/>
        <v>-1.721970919333674E-4</v>
      </c>
      <c r="R40" s="128">
        <f t="shared" si="8"/>
        <v>7687033.1931749545</v>
      </c>
      <c r="S40" s="127">
        <f t="shared" si="9"/>
        <v>3.7229036381065403E-3</v>
      </c>
      <c r="T40" s="120"/>
    </row>
    <row r="41" spans="1:16104" s="10" customFormat="1" ht="15.75" customHeight="1" x14ac:dyDescent="0.2">
      <c r="A41" s="22">
        <v>210049</v>
      </c>
      <c r="B41" s="22" t="s">
        <v>99</v>
      </c>
      <c r="C41" s="117">
        <f>VLOOKUP(A41,[6]Sheet1!$B$4:$F$57,3,FALSE)</f>
        <v>472504763.07803273</v>
      </c>
      <c r="D41" s="71">
        <f>IFERROR(VLOOKUP($A41,'PAU Performance'!$A:$F,6,FALSE),0)</f>
        <v>10.035363944023738</v>
      </c>
      <c r="E41" s="51">
        <f>IFERROR(D41/$D$53*Savings!$C$8*Savings!$C$16,0)</f>
        <v>-1.2645097058969379E-3</v>
      </c>
      <c r="F41" s="88">
        <f t="shared" si="0"/>
        <v>-597486.85899470549</v>
      </c>
      <c r="G41" s="53">
        <f>IFERROR(F41*Savings!$C$9*Savings!$C$16/$F$53,0)</f>
        <v>-446645.91574594128</v>
      </c>
      <c r="H41" s="20">
        <f>IFERROR(VLOOKUP(A41,'PAU Performance'!A:C,3,FALSE),0)</f>
        <v>8.2248294577769998E-2</v>
      </c>
      <c r="I41" s="21">
        <f>IFERROR((H41/$H$53*Savings!$C$8*Savings!$C$17),0)</f>
        <v>-2.9585995135853077E-3</v>
      </c>
      <c r="J41" s="88">
        <f t="shared" si="1"/>
        <v>-1397952.3622094088</v>
      </c>
      <c r="K41" s="53">
        <f>IFERROR(J41*Savings!$C$9*Savings!$C$17/$J$53,0)</f>
        <v>-1402270.1465634189</v>
      </c>
      <c r="L41" s="88">
        <f t="shared" si="2"/>
        <v>-1848916.0623093601</v>
      </c>
      <c r="M41" s="70">
        <f t="shared" si="3"/>
        <v>-3.9130104218738151E-3</v>
      </c>
      <c r="N41" s="127">
        <f t="shared" si="4"/>
        <v>-2.1301042187381412E-4</v>
      </c>
      <c r="O41" s="128">
        <f t="shared" si="5"/>
        <v>-100648.43892063833</v>
      </c>
      <c r="P41" s="128">
        <f t="shared" si="6"/>
        <v>-89776.600856499907</v>
      </c>
      <c r="Q41" s="129">
        <f t="shared" si="7"/>
        <v>-1.9000147272943695E-4</v>
      </c>
      <c r="R41" s="128">
        <f t="shared" si="8"/>
        <v>1759139.4614528602</v>
      </c>
      <c r="S41" s="127">
        <f t="shared" si="9"/>
        <v>3.7230089491443784E-3</v>
      </c>
      <c r="T41" s="120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  <c r="AXB41" s="9"/>
      <c r="AXC41" s="9"/>
      <c r="AXD41" s="9"/>
      <c r="AXE41" s="9"/>
      <c r="AXF41" s="9"/>
      <c r="AXG41" s="9"/>
      <c r="AXH41" s="9"/>
      <c r="AXI41" s="9"/>
      <c r="AXJ41" s="9"/>
      <c r="AXK41" s="9"/>
      <c r="AXL41" s="9"/>
      <c r="AXM41" s="9"/>
      <c r="AXN41" s="9"/>
      <c r="AXO41" s="9"/>
      <c r="AXP41" s="9"/>
      <c r="AXQ41" s="9"/>
      <c r="AXR41" s="9"/>
      <c r="AXS41" s="9"/>
      <c r="AXT41" s="9"/>
      <c r="AXU41" s="9"/>
      <c r="AXV41" s="9"/>
      <c r="AXW41" s="9"/>
      <c r="AXX41" s="9"/>
      <c r="AXY41" s="9"/>
      <c r="AXZ41" s="9"/>
      <c r="AYA41" s="9"/>
      <c r="AYB41" s="9"/>
      <c r="AYC41" s="9"/>
      <c r="AYD41" s="9"/>
      <c r="AYE41" s="9"/>
      <c r="AYF41" s="9"/>
      <c r="AYG41" s="9"/>
      <c r="AYH41" s="9"/>
      <c r="AYI41" s="9"/>
      <c r="AYJ41" s="9"/>
      <c r="AYK41" s="9"/>
      <c r="AYL41" s="9"/>
      <c r="AYM41" s="9"/>
      <c r="AYN41" s="9"/>
      <c r="AYO41" s="9"/>
      <c r="AYP41" s="9"/>
      <c r="AYQ41" s="9"/>
      <c r="AYR41" s="9"/>
      <c r="AYS41" s="9"/>
      <c r="AYT41" s="9"/>
      <c r="AYU41" s="9"/>
      <c r="AYV41" s="9"/>
      <c r="AYW41" s="9"/>
      <c r="AYX41" s="9"/>
      <c r="AYY41" s="9"/>
      <c r="AYZ41" s="9"/>
      <c r="AZA41" s="9"/>
      <c r="AZB41" s="9"/>
      <c r="AZC41" s="9"/>
      <c r="AZD41" s="9"/>
      <c r="AZE41" s="9"/>
      <c r="AZF41" s="9"/>
      <c r="AZG41" s="9"/>
      <c r="AZH41" s="9"/>
      <c r="AZI41" s="9"/>
      <c r="AZJ41" s="9"/>
      <c r="AZK41" s="9"/>
      <c r="AZL41" s="9"/>
      <c r="AZM41" s="9"/>
      <c r="AZN41" s="9"/>
      <c r="AZO41" s="9"/>
      <c r="AZP41" s="9"/>
      <c r="AZQ41" s="9"/>
      <c r="AZR41" s="9"/>
      <c r="AZS41" s="9"/>
      <c r="AZT41" s="9"/>
      <c r="AZU41" s="9"/>
      <c r="AZV41" s="9"/>
      <c r="AZW41" s="9"/>
      <c r="AZX41" s="9"/>
      <c r="AZY41" s="9"/>
      <c r="AZZ41" s="9"/>
      <c r="BAA41" s="9"/>
      <c r="BAB41" s="9"/>
      <c r="BAC41" s="9"/>
      <c r="BAD41" s="9"/>
      <c r="BAE41" s="9"/>
      <c r="BAF41" s="9"/>
      <c r="BAG41" s="9"/>
      <c r="BAH41" s="9"/>
      <c r="BAI41" s="9"/>
      <c r="BAJ41" s="9"/>
      <c r="BAK41" s="9"/>
      <c r="BAL41" s="9"/>
      <c r="BAM41" s="9"/>
      <c r="BAN41" s="9"/>
      <c r="BAO41" s="9"/>
      <c r="BAP41" s="9"/>
      <c r="BAQ41" s="9"/>
      <c r="BAR41" s="9"/>
      <c r="BAS41" s="9"/>
      <c r="BAT41" s="9"/>
      <c r="BAU41" s="9"/>
      <c r="BAV41" s="9"/>
      <c r="BAW41" s="9"/>
      <c r="BAX41" s="9"/>
      <c r="BAY41" s="9"/>
      <c r="BAZ41" s="9"/>
      <c r="BBA41" s="9"/>
      <c r="BBB41" s="9"/>
      <c r="BBC41" s="9"/>
      <c r="BBD41" s="9"/>
      <c r="BBE41" s="9"/>
      <c r="BBF41" s="9"/>
      <c r="BBG41" s="9"/>
      <c r="BBH41" s="9"/>
      <c r="BBI41" s="9"/>
      <c r="BBJ41" s="9"/>
      <c r="BBK41" s="9"/>
      <c r="BBL41" s="9"/>
      <c r="BBM41" s="9"/>
      <c r="BBN41" s="9"/>
      <c r="BBO41" s="9"/>
      <c r="BBP41" s="9"/>
      <c r="BBQ41" s="9"/>
      <c r="BBR41" s="9"/>
      <c r="BBS41" s="9"/>
      <c r="BBT41" s="9"/>
      <c r="BBU41" s="9"/>
      <c r="BBV41" s="9"/>
      <c r="BBW41" s="9"/>
      <c r="BBX41" s="9"/>
      <c r="BBY41" s="9"/>
      <c r="BBZ41" s="9"/>
      <c r="BCA41" s="9"/>
      <c r="BCB41" s="9"/>
      <c r="BCC41" s="9"/>
      <c r="BCD41" s="9"/>
      <c r="BCE41" s="9"/>
      <c r="BCF41" s="9"/>
      <c r="BCG41" s="9"/>
      <c r="BCH41" s="9"/>
      <c r="BCI41" s="9"/>
      <c r="BCJ41" s="9"/>
      <c r="BCK41" s="9"/>
      <c r="BCL41" s="9"/>
      <c r="BCM41" s="9"/>
      <c r="BCN41" s="9"/>
      <c r="BCO41" s="9"/>
      <c r="BCP41" s="9"/>
      <c r="BCQ41" s="9"/>
      <c r="BCR41" s="9"/>
      <c r="BCS41" s="9"/>
      <c r="BCT41" s="9"/>
      <c r="BCU41" s="9"/>
      <c r="BCV41" s="9"/>
      <c r="BCW41" s="9"/>
      <c r="BCX41" s="9"/>
      <c r="BCY41" s="9"/>
      <c r="BCZ41" s="9"/>
      <c r="BDA41" s="9"/>
      <c r="BDB41" s="9"/>
      <c r="BDC41" s="9"/>
      <c r="BDD41" s="9"/>
      <c r="BDE41" s="9"/>
      <c r="BDF41" s="9"/>
      <c r="BDG41" s="9"/>
      <c r="BDH41" s="9"/>
      <c r="BDI41" s="9"/>
      <c r="BDJ41" s="9"/>
      <c r="BDK41" s="9"/>
      <c r="BDL41" s="9"/>
      <c r="BDM41" s="9"/>
      <c r="BDN41" s="9"/>
      <c r="BDO41" s="9"/>
      <c r="BDP41" s="9"/>
      <c r="BDQ41" s="9"/>
      <c r="BDR41" s="9"/>
      <c r="BDS41" s="9"/>
      <c r="BDT41" s="9"/>
      <c r="BDU41" s="9"/>
      <c r="BDV41" s="9"/>
      <c r="BDW41" s="9"/>
      <c r="BDX41" s="9"/>
      <c r="BDY41" s="9"/>
      <c r="BDZ41" s="9"/>
      <c r="BEA41" s="9"/>
      <c r="BEB41" s="9"/>
      <c r="BEC41" s="9"/>
      <c r="BED41" s="9"/>
      <c r="BEE41" s="9"/>
      <c r="BEF41" s="9"/>
      <c r="BEG41" s="9"/>
      <c r="BEH41" s="9"/>
      <c r="BEI41" s="9"/>
      <c r="BEJ41" s="9"/>
      <c r="BEK41" s="9"/>
      <c r="BEL41" s="9"/>
      <c r="BEM41" s="9"/>
      <c r="BEN41" s="9"/>
      <c r="BEO41" s="9"/>
      <c r="BEP41" s="9"/>
      <c r="BEQ41" s="9"/>
      <c r="BER41" s="9"/>
      <c r="BES41" s="9"/>
      <c r="BET41" s="9"/>
      <c r="BEU41" s="9"/>
      <c r="BEV41" s="9"/>
      <c r="BEW41" s="9"/>
      <c r="BEX41" s="9"/>
      <c r="BEY41" s="9"/>
      <c r="BEZ41" s="9"/>
      <c r="BFA41" s="9"/>
      <c r="BFB41" s="9"/>
      <c r="BFC41" s="9"/>
      <c r="BFD41" s="9"/>
      <c r="BFE41" s="9"/>
      <c r="BFF41" s="9"/>
      <c r="BFG41" s="9"/>
      <c r="BFH41" s="9"/>
      <c r="BFI41" s="9"/>
      <c r="BFJ41" s="9"/>
      <c r="BFK41" s="9"/>
      <c r="BFL41" s="9"/>
      <c r="BFM41" s="9"/>
      <c r="BFN41" s="9"/>
      <c r="BFO41" s="9"/>
      <c r="BFP41" s="9"/>
      <c r="BFQ41" s="9"/>
      <c r="BFR41" s="9"/>
      <c r="BFS41" s="9"/>
      <c r="BFT41" s="9"/>
      <c r="BFU41" s="9"/>
      <c r="BFV41" s="9"/>
      <c r="BFW41" s="9"/>
      <c r="BFX41" s="9"/>
      <c r="BFY41" s="9"/>
      <c r="BFZ41" s="9"/>
      <c r="BGA41" s="9"/>
      <c r="BGB41" s="9"/>
      <c r="BGC41" s="9"/>
      <c r="BGD41" s="9"/>
      <c r="BGE41" s="9"/>
      <c r="BGF41" s="9"/>
      <c r="BGG41" s="9"/>
      <c r="BGH41" s="9"/>
      <c r="BGI41" s="9"/>
      <c r="BGJ41" s="9"/>
      <c r="BGK41" s="9"/>
      <c r="BGL41" s="9"/>
      <c r="BGM41" s="9"/>
      <c r="BGN41" s="9"/>
      <c r="BGO41" s="9"/>
      <c r="BGP41" s="9"/>
      <c r="BGQ41" s="9"/>
      <c r="BGR41" s="9"/>
      <c r="BGS41" s="9"/>
      <c r="BGT41" s="9"/>
      <c r="BGU41" s="9"/>
      <c r="BGV41" s="9"/>
      <c r="BGW41" s="9"/>
      <c r="BGX41" s="9"/>
      <c r="BGY41" s="9"/>
      <c r="BGZ41" s="9"/>
      <c r="BHA41" s="9"/>
      <c r="BHB41" s="9"/>
      <c r="BHC41" s="9"/>
      <c r="BHD41" s="9"/>
      <c r="BHE41" s="9"/>
      <c r="BHF41" s="9"/>
      <c r="BHG41" s="9"/>
      <c r="BHH41" s="9"/>
      <c r="BHI41" s="9"/>
      <c r="BHJ41" s="9"/>
      <c r="BHK41" s="9"/>
      <c r="BHL41" s="9"/>
      <c r="BHM41" s="9"/>
      <c r="BHN41" s="9"/>
      <c r="BHO41" s="9"/>
      <c r="BHP41" s="9"/>
      <c r="BHQ41" s="9"/>
      <c r="BHR41" s="9"/>
      <c r="BHS41" s="9"/>
      <c r="BHT41" s="9"/>
      <c r="BHU41" s="9"/>
      <c r="BHV41" s="9"/>
      <c r="BHW41" s="9"/>
      <c r="BHX41" s="9"/>
      <c r="BHY41" s="9"/>
      <c r="BHZ41" s="9"/>
      <c r="BIA41" s="9"/>
      <c r="BIB41" s="9"/>
      <c r="BIC41" s="9"/>
      <c r="BID41" s="9"/>
      <c r="BIE41" s="9"/>
      <c r="BIF41" s="9"/>
      <c r="BIG41" s="9"/>
      <c r="BIH41" s="9"/>
      <c r="BII41" s="9"/>
      <c r="BIJ41" s="9"/>
      <c r="BIK41" s="9"/>
      <c r="BIL41" s="9"/>
      <c r="BIM41" s="9"/>
      <c r="BIN41" s="9"/>
      <c r="BIO41" s="9"/>
      <c r="BIP41" s="9"/>
      <c r="BIQ41" s="9"/>
      <c r="BIR41" s="9"/>
      <c r="BIS41" s="9"/>
      <c r="BIT41" s="9"/>
      <c r="BIU41" s="9"/>
      <c r="BIV41" s="9"/>
      <c r="BIW41" s="9"/>
      <c r="BIX41" s="9"/>
      <c r="BIY41" s="9"/>
      <c r="BIZ41" s="9"/>
      <c r="BJA41" s="9"/>
      <c r="BJB41" s="9"/>
      <c r="BJC41" s="9"/>
      <c r="BJD41" s="9"/>
      <c r="BJE41" s="9"/>
      <c r="BJF41" s="9"/>
      <c r="BJG41" s="9"/>
      <c r="BJH41" s="9"/>
      <c r="BJI41" s="9"/>
      <c r="BJJ41" s="9"/>
      <c r="BJK41" s="9"/>
      <c r="BJL41" s="9"/>
      <c r="BJM41" s="9"/>
      <c r="BJN41" s="9"/>
      <c r="BJO41" s="9"/>
      <c r="BJP41" s="9"/>
      <c r="BJQ41" s="9"/>
      <c r="BJR41" s="9"/>
      <c r="BJS41" s="9"/>
      <c r="BJT41" s="9"/>
      <c r="BJU41" s="9"/>
      <c r="BJV41" s="9"/>
      <c r="BJW41" s="9"/>
      <c r="BJX41" s="9"/>
      <c r="BJY41" s="9"/>
      <c r="BJZ41" s="9"/>
      <c r="BKA41" s="9"/>
      <c r="BKB41" s="9"/>
      <c r="BKC41" s="9"/>
      <c r="BKD41" s="9"/>
      <c r="BKE41" s="9"/>
      <c r="BKF41" s="9"/>
      <c r="BKG41" s="9"/>
      <c r="BKH41" s="9"/>
      <c r="BKI41" s="9"/>
      <c r="BKJ41" s="9"/>
      <c r="BKK41" s="9"/>
      <c r="BKL41" s="9"/>
      <c r="BKM41" s="9"/>
      <c r="BKN41" s="9"/>
      <c r="BKO41" s="9"/>
      <c r="BKP41" s="9"/>
      <c r="BKQ41" s="9"/>
      <c r="BKR41" s="9"/>
      <c r="BKS41" s="9"/>
      <c r="BKT41" s="9"/>
      <c r="BKU41" s="9"/>
      <c r="BKV41" s="9"/>
      <c r="BKW41" s="9"/>
      <c r="BKX41" s="9"/>
      <c r="BKY41" s="9"/>
      <c r="BKZ41" s="9"/>
      <c r="BLA41" s="9"/>
      <c r="BLB41" s="9"/>
      <c r="BLC41" s="9"/>
      <c r="BLD41" s="9"/>
      <c r="BLE41" s="9"/>
      <c r="BLF41" s="9"/>
      <c r="BLG41" s="9"/>
      <c r="BLH41" s="9"/>
      <c r="BLI41" s="9"/>
      <c r="BLJ41" s="9"/>
      <c r="BLK41" s="9"/>
      <c r="BLL41" s="9"/>
      <c r="BLM41" s="9"/>
      <c r="BLN41" s="9"/>
      <c r="BLO41" s="9"/>
      <c r="BLP41" s="9"/>
      <c r="BLQ41" s="9"/>
      <c r="BLR41" s="9"/>
      <c r="BLS41" s="9"/>
      <c r="BLT41" s="9"/>
      <c r="BLU41" s="9"/>
      <c r="BLV41" s="9"/>
      <c r="BLW41" s="9"/>
      <c r="BLX41" s="9"/>
      <c r="BLY41" s="9"/>
      <c r="BLZ41" s="9"/>
      <c r="BMA41" s="9"/>
      <c r="BMB41" s="9"/>
      <c r="BMC41" s="9"/>
      <c r="BMD41" s="9"/>
      <c r="BME41" s="9"/>
      <c r="BMF41" s="9"/>
      <c r="BMG41" s="9"/>
      <c r="BMH41" s="9"/>
      <c r="BMI41" s="9"/>
      <c r="BMJ41" s="9"/>
      <c r="BMK41" s="9"/>
      <c r="BML41" s="9"/>
      <c r="BMM41" s="9"/>
      <c r="BMN41" s="9"/>
      <c r="BMO41" s="9"/>
      <c r="BMP41" s="9"/>
      <c r="BMQ41" s="9"/>
      <c r="BMR41" s="9"/>
      <c r="BMS41" s="9"/>
      <c r="BMT41" s="9"/>
      <c r="BMU41" s="9"/>
      <c r="BMV41" s="9"/>
      <c r="BMW41" s="9"/>
      <c r="BMX41" s="9"/>
      <c r="BMY41" s="9"/>
      <c r="BMZ41" s="9"/>
      <c r="BNA41" s="9"/>
      <c r="BNB41" s="9"/>
      <c r="BNC41" s="9"/>
      <c r="BND41" s="9"/>
      <c r="BNE41" s="9"/>
      <c r="BNF41" s="9"/>
      <c r="BNG41" s="9"/>
      <c r="BNH41" s="9"/>
      <c r="BNI41" s="9"/>
      <c r="BNJ41" s="9"/>
      <c r="BNK41" s="9"/>
      <c r="BNL41" s="9"/>
      <c r="BNM41" s="9"/>
      <c r="BNN41" s="9"/>
      <c r="BNO41" s="9"/>
      <c r="BNP41" s="9"/>
      <c r="BNQ41" s="9"/>
      <c r="BNR41" s="9"/>
      <c r="BNS41" s="9"/>
      <c r="BNT41" s="9"/>
      <c r="BNU41" s="9"/>
      <c r="BNV41" s="9"/>
      <c r="BNW41" s="9"/>
      <c r="BNX41" s="9"/>
      <c r="BNY41" s="9"/>
      <c r="BNZ41" s="9"/>
      <c r="BOA41" s="9"/>
      <c r="BOB41" s="9"/>
      <c r="BOC41" s="9"/>
      <c r="BOD41" s="9"/>
      <c r="BOE41" s="9"/>
      <c r="BOF41" s="9"/>
      <c r="BOG41" s="9"/>
      <c r="BOH41" s="9"/>
      <c r="BOI41" s="9"/>
      <c r="BOJ41" s="9"/>
      <c r="BOK41" s="9"/>
      <c r="BOL41" s="9"/>
      <c r="BOM41" s="9"/>
      <c r="BON41" s="9"/>
      <c r="BOO41" s="9"/>
      <c r="BOP41" s="9"/>
      <c r="BOQ41" s="9"/>
      <c r="BOR41" s="9"/>
      <c r="BOS41" s="9"/>
      <c r="BOT41" s="9"/>
      <c r="BOU41" s="9"/>
      <c r="BOV41" s="9"/>
      <c r="BOW41" s="9"/>
      <c r="BOX41" s="9"/>
      <c r="BOY41" s="9"/>
      <c r="BOZ41" s="9"/>
      <c r="BPA41" s="9"/>
      <c r="BPB41" s="9"/>
      <c r="BPC41" s="9"/>
      <c r="BPD41" s="9"/>
      <c r="BPE41" s="9"/>
      <c r="BPF41" s="9"/>
      <c r="BPG41" s="9"/>
      <c r="BPH41" s="9"/>
      <c r="BPI41" s="9"/>
      <c r="BPJ41" s="9"/>
      <c r="BPK41" s="9"/>
      <c r="BPL41" s="9"/>
      <c r="BPM41" s="9"/>
      <c r="BPN41" s="9"/>
      <c r="BPO41" s="9"/>
      <c r="BPP41" s="9"/>
      <c r="BPQ41" s="9"/>
      <c r="BPR41" s="9"/>
      <c r="BPS41" s="9"/>
      <c r="BPT41" s="9"/>
      <c r="BPU41" s="9"/>
      <c r="BPV41" s="9"/>
      <c r="BPW41" s="9"/>
      <c r="BPX41" s="9"/>
      <c r="BPY41" s="9"/>
      <c r="BPZ41" s="9"/>
      <c r="BQA41" s="9"/>
      <c r="BQB41" s="9"/>
      <c r="BQC41" s="9"/>
      <c r="BQD41" s="9"/>
      <c r="BQE41" s="9"/>
      <c r="BQF41" s="9"/>
      <c r="BQG41" s="9"/>
      <c r="BQH41" s="9"/>
      <c r="BQI41" s="9"/>
      <c r="BQJ41" s="9"/>
      <c r="BQK41" s="9"/>
      <c r="BQL41" s="9"/>
      <c r="BQM41" s="9"/>
      <c r="BQN41" s="9"/>
      <c r="BQO41" s="9"/>
      <c r="BQP41" s="9"/>
      <c r="BQQ41" s="9"/>
      <c r="BQR41" s="9"/>
      <c r="BQS41" s="9"/>
      <c r="BQT41" s="9"/>
      <c r="BQU41" s="9"/>
      <c r="BQV41" s="9"/>
      <c r="BQW41" s="9"/>
      <c r="BQX41" s="9"/>
      <c r="BQY41" s="9"/>
      <c r="BQZ41" s="9"/>
      <c r="BRA41" s="9"/>
      <c r="BRB41" s="9"/>
      <c r="BRC41" s="9"/>
      <c r="BRD41" s="9"/>
      <c r="BRE41" s="9"/>
      <c r="BRF41" s="9"/>
      <c r="BRG41" s="9"/>
      <c r="BRH41" s="9"/>
      <c r="BRI41" s="9"/>
      <c r="BRJ41" s="9"/>
      <c r="BRK41" s="9"/>
      <c r="BRL41" s="9"/>
      <c r="BRM41" s="9"/>
      <c r="BRN41" s="9"/>
      <c r="BRO41" s="9"/>
      <c r="BRP41" s="9"/>
      <c r="BRQ41" s="9"/>
      <c r="BRR41" s="9"/>
      <c r="BRS41" s="9"/>
      <c r="BRT41" s="9"/>
      <c r="BRU41" s="9"/>
      <c r="BRV41" s="9"/>
      <c r="BRW41" s="9"/>
      <c r="BRX41" s="9"/>
      <c r="BRY41" s="9"/>
      <c r="BRZ41" s="9"/>
      <c r="BSA41" s="9"/>
      <c r="BSB41" s="9"/>
      <c r="BSC41" s="9"/>
      <c r="BSD41" s="9"/>
      <c r="BSE41" s="9"/>
      <c r="BSF41" s="9"/>
      <c r="BSG41" s="9"/>
      <c r="BSH41" s="9"/>
      <c r="BSI41" s="9"/>
      <c r="BSJ41" s="9"/>
      <c r="BSK41" s="9"/>
      <c r="BSL41" s="9"/>
      <c r="BSM41" s="9"/>
      <c r="BSN41" s="9"/>
      <c r="BSO41" s="9"/>
      <c r="BSP41" s="9"/>
      <c r="BSQ41" s="9"/>
      <c r="BSR41" s="9"/>
      <c r="BSS41" s="9"/>
      <c r="BST41" s="9"/>
      <c r="BSU41" s="9"/>
      <c r="BSV41" s="9"/>
      <c r="BSW41" s="9"/>
      <c r="BSX41" s="9"/>
      <c r="BSY41" s="9"/>
      <c r="BSZ41" s="9"/>
      <c r="BTA41" s="9"/>
      <c r="BTB41" s="9"/>
      <c r="BTC41" s="9"/>
      <c r="BTD41" s="9"/>
      <c r="BTE41" s="9"/>
      <c r="BTF41" s="9"/>
      <c r="BTG41" s="9"/>
      <c r="BTH41" s="9"/>
      <c r="BTI41" s="9"/>
      <c r="BTJ41" s="9"/>
      <c r="BTK41" s="9"/>
      <c r="BTL41" s="9"/>
      <c r="BTM41" s="9"/>
      <c r="BTN41" s="9"/>
      <c r="BTO41" s="9"/>
      <c r="BTP41" s="9"/>
      <c r="BTQ41" s="9"/>
      <c r="BTR41" s="9"/>
      <c r="BTS41" s="9"/>
      <c r="BTT41" s="9"/>
      <c r="BTU41" s="9"/>
      <c r="BTV41" s="9"/>
      <c r="BTW41" s="9"/>
      <c r="BTX41" s="9"/>
      <c r="BTY41" s="9"/>
      <c r="BTZ41" s="9"/>
      <c r="BUA41" s="9"/>
      <c r="BUB41" s="9"/>
      <c r="BUC41" s="9"/>
      <c r="BUD41" s="9"/>
      <c r="BUE41" s="9"/>
      <c r="BUF41" s="9"/>
      <c r="BUG41" s="9"/>
      <c r="BUH41" s="9"/>
      <c r="BUI41" s="9"/>
      <c r="BUJ41" s="9"/>
      <c r="BUK41" s="9"/>
      <c r="BUL41" s="9"/>
      <c r="BUM41" s="9"/>
      <c r="BUN41" s="9"/>
      <c r="BUO41" s="9"/>
      <c r="BUP41" s="9"/>
      <c r="BUQ41" s="9"/>
      <c r="BUR41" s="9"/>
      <c r="BUS41" s="9"/>
      <c r="BUT41" s="9"/>
      <c r="BUU41" s="9"/>
      <c r="BUV41" s="9"/>
      <c r="BUW41" s="9"/>
      <c r="BUX41" s="9"/>
      <c r="BUY41" s="9"/>
      <c r="BUZ41" s="9"/>
      <c r="BVA41" s="9"/>
      <c r="BVB41" s="9"/>
      <c r="BVC41" s="9"/>
      <c r="BVD41" s="9"/>
      <c r="BVE41" s="9"/>
      <c r="BVF41" s="9"/>
      <c r="BVG41" s="9"/>
      <c r="BVH41" s="9"/>
      <c r="BVI41" s="9"/>
      <c r="BVJ41" s="9"/>
      <c r="BVK41" s="9"/>
      <c r="BVL41" s="9"/>
      <c r="BVM41" s="9"/>
      <c r="BVN41" s="9"/>
      <c r="BVO41" s="9"/>
      <c r="BVP41" s="9"/>
      <c r="BVQ41" s="9"/>
      <c r="BVR41" s="9"/>
      <c r="BVS41" s="9"/>
      <c r="BVT41" s="9"/>
      <c r="BVU41" s="9"/>
      <c r="BVV41" s="9"/>
      <c r="BVW41" s="9"/>
      <c r="BVX41" s="9"/>
      <c r="BVY41" s="9"/>
      <c r="BVZ41" s="9"/>
      <c r="BWA41" s="9"/>
      <c r="BWB41" s="9"/>
      <c r="BWC41" s="9"/>
      <c r="BWD41" s="9"/>
      <c r="BWE41" s="9"/>
      <c r="BWF41" s="9"/>
      <c r="BWG41" s="9"/>
      <c r="BWH41" s="9"/>
      <c r="BWI41" s="9"/>
      <c r="BWJ41" s="9"/>
      <c r="BWK41" s="9"/>
      <c r="BWL41" s="9"/>
      <c r="BWM41" s="9"/>
      <c r="BWN41" s="9"/>
      <c r="BWO41" s="9"/>
      <c r="BWP41" s="9"/>
      <c r="BWQ41" s="9"/>
      <c r="BWR41" s="9"/>
      <c r="BWS41" s="9"/>
      <c r="BWT41" s="9"/>
      <c r="BWU41" s="9"/>
      <c r="BWV41" s="9"/>
      <c r="BWW41" s="9"/>
      <c r="BWX41" s="9"/>
      <c r="BWY41" s="9"/>
      <c r="BWZ41" s="9"/>
      <c r="BXA41" s="9"/>
      <c r="BXB41" s="9"/>
      <c r="BXC41" s="9"/>
      <c r="BXD41" s="9"/>
      <c r="BXE41" s="9"/>
      <c r="BXF41" s="9"/>
      <c r="BXG41" s="9"/>
      <c r="BXH41" s="9"/>
      <c r="BXI41" s="9"/>
      <c r="BXJ41" s="9"/>
      <c r="BXK41" s="9"/>
      <c r="BXL41" s="9"/>
      <c r="BXM41" s="9"/>
      <c r="BXN41" s="9"/>
      <c r="BXO41" s="9"/>
      <c r="BXP41" s="9"/>
      <c r="BXQ41" s="9"/>
      <c r="BXR41" s="9"/>
      <c r="BXS41" s="9"/>
      <c r="BXT41" s="9"/>
      <c r="BXU41" s="9"/>
      <c r="BXV41" s="9"/>
      <c r="BXW41" s="9"/>
      <c r="BXX41" s="9"/>
      <c r="BXY41" s="9"/>
      <c r="BXZ41" s="9"/>
      <c r="BYA41" s="9"/>
      <c r="BYB41" s="9"/>
      <c r="BYC41" s="9"/>
      <c r="BYD41" s="9"/>
      <c r="BYE41" s="9"/>
      <c r="BYF41" s="9"/>
      <c r="BYG41" s="9"/>
      <c r="BYH41" s="9"/>
      <c r="BYI41" s="9"/>
      <c r="BYJ41" s="9"/>
      <c r="BYK41" s="9"/>
      <c r="BYL41" s="9"/>
      <c r="BYM41" s="9"/>
      <c r="BYN41" s="9"/>
      <c r="BYO41" s="9"/>
      <c r="BYP41" s="9"/>
      <c r="BYQ41" s="9"/>
      <c r="BYR41" s="9"/>
      <c r="BYS41" s="9"/>
      <c r="BYT41" s="9"/>
      <c r="BYU41" s="9"/>
      <c r="BYV41" s="9"/>
      <c r="BYW41" s="9"/>
      <c r="BYX41" s="9"/>
      <c r="BYY41" s="9"/>
      <c r="BYZ41" s="9"/>
      <c r="BZA41" s="9"/>
      <c r="BZB41" s="9"/>
      <c r="BZC41" s="9"/>
      <c r="BZD41" s="9"/>
      <c r="BZE41" s="9"/>
      <c r="BZF41" s="9"/>
      <c r="BZG41" s="9"/>
      <c r="BZH41" s="9"/>
      <c r="BZI41" s="9"/>
      <c r="BZJ41" s="9"/>
      <c r="BZK41" s="9"/>
      <c r="BZL41" s="9"/>
      <c r="BZM41" s="9"/>
      <c r="BZN41" s="9"/>
      <c r="BZO41" s="9"/>
      <c r="BZP41" s="9"/>
      <c r="BZQ41" s="9"/>
      <c r="BZR41" s="9"/>
      <c r="BZS41" s="9"/>
      <c r="BZT41" s="9"/>
      <c r="BZU41" s="9"/>
      <c r="BZV41" s="9"/>
      <c r="BZW41" s="9"/>
      <c r="BZX41" s="9"/>
      <c r="BZY41" s="9"/>
      <c r="BZZ41" s="9"/>
      <c r="CAA41" s="9"/>
      <c r="CAB41" s="9"/>
      <c r="CAC41" s="9"/>
      <c r="CAD41" s="9"/>
      <c r="CAE41" s="9"/>
      <c r="CAF41" s="9"/>
      <c r="CAG41" s="9"/>
      <c r="CAH41" s="9"/>
      <c r="CAI41" s="9"/>
      <c r="CAJ41" s="9"/>
      <c r="CAK41" s="9"/>
      <c r="CAL41" s="9"/>
      <c r="CAM41" s="9"/>
      <c r="CAN41" s="9"/>
      <c r="CAO41" s="9"/>
      <c r="CAP41" s="9"/>
      <c r="CAQ41" s="9"/>
      <c r="CAR41" s="9"/>
      <c r="CAS41" s="9"/>
      <c r="CAT41" s="9"/>
      <c r="CAU41" s="9"/>
      <c r="CAV41" s="9"/>
      <c r="CAW41" s="9"/>
      <c r="CAX41" s="9"/>
      <c r="CAY41" s="9"/>
      <c r="CAZ41" s="9"/>
      <c r="CBA41" s="9"/>
      <c r="CBB41" s="9"/>
      <c r="CBC41" s="9"/>
      <c r="CBD41" s="9"/>
      <c r="CBE41" s="9"/>
      <c r="CBF41" s="9"/>
      <c r="CBG41" s="9"/>
      <c r="CBH41" s="9"/>
      <c r="CBI41" s="9"/>
      <c r="CBJ41" s="9"/>
      <c r="CBK41" s="9"/>
      <c r="CBL41" s="9"/>
      <c r="CBM41" s="9"/>
      <c r="CBN41" s="9"/>
      <c r="CBO41" s="9"/>
      <c r="CBP41" s="9"/>
      <c r="CBQ41" s="9"/>
      <c r="CBR41" s="9"/>
      <c r="CBS41" s="9"/>
      <c r="CBT41" s="9"/>
      <c r="CBU41" s="9"/>
      <c r="CBV41" s="9"/>
      <c r="CBW41" s="9"/>
      <c r="CBX41" s="9"/>
      <c r="CBY41" s="9"/>
      <c r="CBZ41" s="9"/>
      <c r="CCA41" s="9"/>
      <c r="CCB41" s="9"/>
      <c r="CCC41" s="9"/>
      <c r="CCD41" s="9"/>
      <c r="CCE41" s="9"/>
      <c r="CCF41" s="9"/>
      <c r="CCG41" s="9"/>
      <c r="CCH41" s="9"/>
      <c r="CCI41" s="9"/>
      <c r="CCJ41" s="9"/>
      <c r="CCK41" s="9"/>
      <c r="CCL41" s="9"/>
      <c r="CCM41" s="9"/>
      <c r="CCN41" s="9"/>
      <c r="CCO41" s="9"/>
      <c r="CCP41" s="9"/>
      <c r="CCQ41" s="9"/>
      <c r="CCR41" s="9"/>
      <c r="CCS41" s="9"/>
      <c r="CCT41" s="9"/>
      <c r="CCU41" s="9"/>
      <c r="CCV41" s="9"/>
      <c r="CCW41" s="9"/>
      <c r="CCX41" s="9"/>
      <c r="CCY41" s="9"/>
      <c r="CCZ41" s="9"/>
      <c r="CDA41" s="9"/>
      <c r="CDB41" s="9"/>
      <c r="CDC41" s="9"/>
      <c r="CDD41" s="9"/>
      <c r="CDE41" s="9"/>
      <c r="CDF41" s="9"/>
      <c r="CDG41" s="9"/>
      <c r="CDH41" s="9"/>
      <c r="CDI41" s="9"/>
      <c r="CDJ41" s="9"/>
      <c r="CDK41" s="9"/>
      <c r="CDL41" s="9"/>
      <c r="CDM41" s="9"/>
      <c r="CDN41" s="9"/>
      <c r="CDO41" s="9"/>
      <c r="CDP41" s="9"/>
      <c r="CDQ41" s="9"/>
      <c r="CDR41" s="9"/>
      <c r="CDS41" s="9"/>
      <c r="CDT41" s="9"/>
      <c r="CDU41" s="9"/>
      <c r="CDV41" s="9"/>
      <c r="CDW41" s="9"/>
      <c r="CDX41" s="9"/>
      <c r="CDY41" s="9"/>
      <c r="CDZ41" s="9"/>
      <c r="CEA41" s="9"/>
      <c r="CEB41" s="9"/>
      <c r="CEC41" s="9"/>
      <c r="CED41" s="9"/>
      <c r="CEE41" s="9"/>
      <c r="CEF41" s="9"/>
      <c r="CEG41" s="9"/>
      <c r="CEH41" s="9"/>
      <c r="CEI41" s="9"/>
      <c r="CEJ41" s="9"/>
      <c r="CEK41" s="9"/>
      <c r="CEL41" s="9"/>
      <c r="CEM41" s="9"/>
      <c r="CEN41" s="9"/>
      <c r="CEO41" s="9"/>
      <c r="CEP41" s="9"/>
      <c r="CEQ41" s="9"/>
      <c r="CER41" s="9"/>
      <c r="CES41" s="9"/>
      <c r="CET41" s="9"/>
      <c r="CEU41" s="9"/>
      <c r="CEV41" s="9"/>
      <c r="CEW41" s="9"/>
      <c r="CEX41" s="9"/>
      <c r="CEY41" s="9"/>
      <c r="CEZ41" s="9"/>
      <c r="CFA41" s="9"/>
      <c r="CFB41" s="9"/>
      <c r="CFC41" s="9"/>
      <c r="CFD41" s="9"/>
      <c r="CFE41" s="9"/>
      <c r="CFF41" s="9"/>
      <c r="CFG41" s="9"/>
      <c r="CFH41" s="9"/>
      <c r="CFI41" s="9"/>
      <c r="CFJ41" s="9"/>
      <c r="CFK41" s="9"/>
      <c r="CFL41" s="9"/>
      <c r="CFM41" s="9"/>
      <c r="CFN41" s="9"/>
      <c r="CFO41" s="9"/>
      <c r="CFP41" s="9"/>
      <c r="CFQ41" s="9"/>
      <c r="CFR41" s="9"/>
      <c r="CFS41" s="9"/>
      <c r="CFT41" s="9"/>
      <c r="CFU41" s="9"/>
      <c r="CFV41" s="9"/>
      <c r="CFW41" s="9"/>
      <c r="CFX41" s="9"/>
      <c r="CFY41" s="9"/>
      <c r="CFZ41" s="9"/>
      <c r="CGA41" s="9"/>
      <c r="CGB41" s="9"/>
      <c r="CGC41" s="9"/>
      <c r="CGD41" s="9"/>
      <c r="CGE41" s="9"/>
      <c r="CGF41" s="9"/>
      <c r="CGG41" s="9"/>
      <c r="CGH41" s="9"/>
      <c r="CGI41" s="9"/>
      <c r="CGJ41" s="9"/>
      <c r="CGK41" s="9"/>
      <c r="CGL41" s="9"/>
      <c r="CGM41" s="9"/>
      <c r="CGN41" s="9"/>
      <c r="CGO41" s="9"/>
      <c r="CGP41" s="9"/>
      <c r="CGQ41" s="9"/>
      <c r="CGR41" s="9"/>
      <c r="CGS41" s="9"/>
      <c r="CGT41" s="9"/>
      <c r="CGU41" s="9"/>
      <c r="CGV41" s="9"/>
      <c r="CGW41" s="9"/>
      <c r="CGX41" s="9"/>
      <c r="CGY41" s="9"/>
      <c r="CGZ41" s="9"/>
      <c r="CHA41" s="9"/>
      <c r="CHB41" s="9"/>
      <c r="CHC41" s="9"/>
      <c r="CHD41" s="9"/>
      <c r="CHE41" s="9"/>
      <c r="CHF41" s="9"/>
      <c r="CHG41" s="9"/>
      <c r="CHH41" s="9"/>
      <c r="CHI41" s="9"/>
      <c r="CHJ41" s="9"/>
      <c r="CHK41" s="9"/>
      <c r="CHL41" s="9"/>
      <c r="CHM41" s="9"/>
      <c r="CHN41" s="9"/>
      <c r="CHO41" s="9"/>
      <c r="CHP41" s="9"/>
      <c r="CHQ41" s="9"/>
      <c r="CHR41" s="9"/>
      <c r="CHS41" s="9"/>
      <c r="CHT41" s="9"/>
      <c r="CHU41" s="9"/>
      <c r="CHV41" s="9"/>
      <c r="CHW41" s="9"/>
      <c r="CHX41" s="9"/>
      <c r="CHY41" s="9"/>
      <c r="CHZ41" s="9"/>
      <c r="CIA41" s="9"/>
      <c r="CIB41" s="9"/>
      <c r="CIC41" s="9"/>
      <c r="CID41" s="9"/>
      <c r="CIE41" s="9"/>
      <c r="CIF41" s="9"/>
      <c r="CIG41" s="9"/>
      <c r="CIH41" s="9"/>
      <c r="CII41" s="9"/>
      <c r="CIJ41" s="9"/>
      <c r="CIK41" s="9"/>
      <c r="CIL41" s="9"/>
      <c r="CIM41" s="9"/>
      <c r="CIN41" s="9"/>
      <c r="CIO41" s="9"/>
      <c r="CIP41" s="9"/>
      <c r="CIQ41" s="9"/>
      <c r="CIR41" s="9"/>
      <c r="CIS41" s="9"/>
      <c r="CIT41" s="9"/>
      <c r="CIU41" s="9"/>
      <c r="CIV41" s="9"/>
      <c r="CIW41" s="9"/>
      <c r="CIX41" s="9"/>
      <c r="CIY41" s="9"/>
      <c r="CIZ41" s="9"/>
      <c r="CJA41" s="9"/>
      <c r="CJB41" s="9"/>
      <c r="CJC41" s="9"/>
      <c r="CJD41" s="9"/>
      <c r="CJE41" s="9"/>
      <c r="CJF41" s="9"/>
      <c r="CJG41" s="9"/>
      <c r="CJH41" s="9"/>
      <c r="CJI41" s="9"/>
      <c r="CJJ41" s="9"/>
      <c r="CJK41" s="9"/>
      <c r="CJL41" s="9"/>
      <c r="CJM41" s="9"/>
      <c r="CJN41" s="9"/>
      <c r="CJO41" s="9"/>
      <c r="CJP41" s="9"/>
      <c r="CJQ41" s="9"/>
      <c r="CJR41" s="9"/>
      <c r="CJS41" s="9"/>
      <c r="CJT41" s="9"/>
      <c r="CJU41" s="9"/>
      <c r="CJV41" s="9"/>
      <c r="CJW41" s="9"/>
      <c r="CJX41" s="9"/>
      <c r="CJY41" s="9"/>
      <c r="CJZ41" s="9"/>
      <c r="CKA41" s="9"/>
      <c r="CKB41" s="9"/>
      <c r="CKC41" s="9"/>
      <c r="CKD41" s="9"/>
      <c r="CKE41" s="9"/>
      <c r="CKF41" s="9"/>
      <c r="CKG41" s="9"/>
      <c r="CKH41" s="9"/>
      <c r="CKI41" s="9"/>
      <c r="CKJ41" s="9"/>
      <c r="CKK41" s="9"/>
      <c r="CKL41" s="9"/>
      <c r="CKM41" s="9"/>
      <c r="CKN41" s="9"/>
      <c r="CKO41" s="9"/>
      <c r="CKP41" s="9"/>
      <c r="CKQ41" s="9"/>
      <c r="CKR41" s="9"/>
      <c r="CKS41" s="9"/>
      <c r="CKT41" s="9"/>
      <c r="CKU41" s="9"/>
      <c r="CKV41" s="9"/>
      <c r="CKW41" s="9"/>
      <c r="CKX41" s="9"/>
      <c r="CKY41" s="9"/>
      <c r="CKZ41" s="9"/>
      <c r="CLA41" s="9"/>
      <c r="CLB41" s="9"/>
      <c r="CLC41" s="9"/>
      <c r="CLD41" s="9"/>
      <c r="CLE41" s="9"/>
      <c r="CLF41" s="9"/>
      <c r="CLG41" s="9"/>
      <c r="CLH41" s="9"/>
      <c r="CLI41" s="9"/>
      <c r="CLJ41" s="9"/>
      <c r="CLK41" s="9"/>
      <c r="CLL41" s="9"/>
      <c r="CLM41" s="9"/>
      <c r="CLN41" s="9"/>
      <c r="CLO41" s="9"/>
      <c r="CLP41" s="9"/>
      <c r="CLQ41" s="9"/>
      <c r="CLR41" s="9"/>
      <c r="CLS41" s="9"/>
      <c r="CLT41" s="9"/>
      <c r="CLU41" s="9"/>
      <c r="CLV41" s="9"/>
      <c r="CLW41" s="9"/>
      <c r="CLX41" s="9"/>
      <c r="CLY41" s="9"/>
      <c r="CLZ41" s="9"/>
      <c r="CMA41" s="9"/>
      <c r="CMB41" s="9"/>
      <c r="CMC41" s="9"/>
      <c r="CMD41" s="9"/>
      <c r="CME41" s="9"/>
      <c r="CMF41" s="9"/>
      <c r="CMG41" s="9"/>
      <c r="CMH41" s="9"/>
      <c r="CMI41" s="9"/>
      <c r="CMJ41" s="9"/>
      <c r="CMK41" s="9"/>
      <c r="CML41" s="9"/>
      <c r="CMM41" s="9"/>
      <c r="CMN41" s="9"/>
      <c r="CMO41" s="9"/>
      <c r="CMP41" s="9"/>
      <c r="CMQ41" s="9"/>
      <c r="CMR41" s="9"/>
      <c r="CMS41" s="9"/>
      <c r="CMT41" s="9"/>
      <c r="CMU41" s="9"/>
      <c r="CMV41" s="9"/>
      <c r="CMW41" s="9"/>
      <c r="CMX41" s="9"/>
      <c r="CMY41" s="9"/>
      <c r="CMZ41" s="9"/>
      <c r="CNA41" s="9"/>
      <c r="CNB41" s="9"/>
      <c r="CNC41" s="9"/>
      <c r="CND41" s="9"/>
      <c r="CNE41" s="9"/>
      <c r="CNF41" s="9"/>
      <c r="CNG41" s="9"/>
      <c r="CNH41" s="9"/>
      <c r="CNI41" s="9"/>
      <c r="CNJ41" s="9"/>
      <c r="CNK41" s="9"/>
      <c r="CNL41" s="9"/>
      <c r="CNM41" s="9"/>
      <c r="CNN41" s="9"/>
      <c r="CNO41" s="9"/>
      <c r="CNP41" s="9"/>
      <c r="CNQ41" s="9"/>
      <c r="CNR41" s="9"/>
      <c r="CNS41" s="9"/>
      <c r="CNT41" s="9"/>
      <c r="CNU41" s="9"/>
      <c r="CNV41" s="9"/>
      <c r="CNW41" s="9"/>
      <c r="CNX41" s="9"/>
      <c r="CNY41" s="9"/>
      <c r="CNZ41" s="9"/>
      <c r="COA41" s="9"/>
      <c r="COB41" s="9"/>
      <c r="COC41" s="9"/>
      <c r="COD41" s="9"/>
      <c r="COE41" s="9"/>
      <c r="COF41" s="9"/>
      <c r="COG41" s="9"/>
      <c r="COH41" s="9"/>
      <c r="COI41" s="9"/>
      <c r="COJ41" s="9"/>
      <c r="COK41" s="9"/>
      <c r="COL41" s="9"/>
      <c r="COM41" s="9"/>
      <c r="CON41" s="9"/>
      <c r="COO41" s="9"/>
      <c r="COP41" s="9"/>
      <c r="COQ41" s="9"/>
      <c r="COR41" s="9"/>
      <c r="COS41" s="9"/>
      <c r="COT41" s="9"/>
      <c r="COU41" s="9"/>
      <c r="COV41" s="9"/>
      <c r="COW41" s="9"/>
      <c r="COX41" s="9"/>
      <c r="COY41" s="9"/>
      <c r="COZ41" s="9"/>
      <c r="CPA41" s="9"/>
      <c r="CPB41" s="9"/>
      <c r="CPC41" s="9"/>
      <c r="CPD41" s="9"/>
      <c r="CPE41" s="9"/>
      <c r="CPF41" s="9"/>
      <c r="CPG41" s="9"/>
      <c r="CPH41" s="9"/>
      <c r="CPI41" s="9"/>
      <c r="CPJ41" s="9"/>
      <c r="CPK41" s="9"/>
      <c r="CPL41" s="9"/>
      <c r="CPM41" s="9"/>
      <c r="CPN41" s="9"/>
      <c r="CPO41" s="9"/>
      <c r="CPP41" s="9"/>
      <c r="CPQ41" s="9"/>
      <c r="CPR41" s="9"/>
      <c r="CPS41" s="9"/>
      <c r="CPT41" s="9"/>
      <c r="CPU41" s="9"/>
      <c r="CPV41" s="9"/>
      <c r="CPW41" s="9"/>
      <c r="CPX41" s="9"/>
      <c r="CPY41" s="9"/>
      <c r="CPZ41" s="9"/>
      <c r="CQA41" s="9"/>
      <c r="CQB41" s="9"/>
      <c r="CQC41" s="9"/>
      <c r="CQD41" s="9"/>
      <c r="CQE41" s="9"/>
      <c r="CQF41" s="9"/>
      <c r="CQG41" s="9"/>
      <c r="CQH41" s="9"/>
      <c r="CQI41" s="9"/>
      <c r="CQJ41" s="9"/>
      <c r="CQK41" s="9"/>
      <c r="CQL41" s="9"/>
      <c r="CQM41" s="9"/>
      <c r="CQN41" s="9"/>
      <c r="CQO41" s="9"/>
      <c r="CQP41" s="9"/>
      <c r="CQQ41" s="9"/>
      <c r="CQR41" s="9"/>
      <c r="CQS41" s="9"/>
      <c r="CQT41" s="9"/>
      <c r="CQU41" s="9"/>
      <c r="CQV41" s="9"/>
      <c r="CQW41" s="9"/>
      <c r="CQX41" s="9"/>
      <c r="CQY41" s="9"/>
      <c r="CQZ41" s="9"/>
      <c r="CRA41" s="9"/>
      <c r="CRB41" s="9"/>
      <c r="CRC41" s="9"/>
      <c r="CRD41" s="9"/>
      <c r="CRE41" s="9"/>
      <c r="CRF41" s="9"/>
      <c r="CRG41" s="9"/>
      <c r="CRH41" s="9"/>
      <c r="CRI41" s="9"/>
      <c r="CRJ41" s="9"/>
      <c r="CRK41" s="9"/>
      <c r="CRL41" s="9"/>
      <c r="CRM41" s="9"/>
      <c r="CRN41" s="9"/>
      <c r="CRO41" s="9"/>
      <c r="CRP41" s="9"/>
      <c r="CRQ41" s="9"/>
      <c r="CRR41" s="9"/>
      <c r="CRS41" s="9"/>
      <c r="CRT41" s="9"/>
      <c r="CRU41" s="9"/>
      <c r="CRV41" s="9"/>
      <c r="CRW41" s="9"/>
      <c r="CRX41" s="9"/>
      <c r="CRY41" s="9"/>
      <c r="CRZ41" s="9"/>
      <c r="CSA41" s="9"/>
      <c r="CSB41" s="9"/>
      <c r="CSC41" s="9"/>
      <c r="CSD41" s="9"/>
      <c r="CSE41" s="9"/>
      <c r="CSF41" s="9"/>
      <c r="CSG41" s="9"/>
      <c r="CSH41" s="9"/>
      <c r="CSI41" s="9"/>
      <c r="CSJ41" s="9"/>
      <c r="CSK41" s="9"/>
      <c r="CSL41" s="9"/>
      <c r="CSM41" s="9"/>
      <c r="CSN41" s="9"/>
      <c r="CSO41" s="9"/>
      <c r="CSP41" s="9"/>
      <c r="CSQ41" s="9"/>
      <c r="CSR41" s="9"/>
      <c r="CSS41" s="9"/>
      <c r="CST41" s="9"/>
      <c r="CSU41" s="9"/>
      <c r="CSV41" s="9"/>
      <c r="CSW41" s="9"/>
      <c r="CSX41" s="9"/>
      <c r="CSY41" s="9"/>
      <c r="CSZ41" s="9"/>
      <c r="CTA41" s="9"/>
      <c r="CTB41" s="9"/>
      <c r="CTC41" s="9"/>
      <c r="CTD41" s="9"/>
      <c r="CTE41" s="9"/>
      <c r="CTF41" s="9"/>
      <c r="CTG41" s="9"/>
      <c r="CTH41" s="9"/>
      <c r="CTI41" s="9"/>
      <c r="CTJ41" s="9"/>
      <c r="CTK41" s="9"/>
      <c r="CTL41" s="9"/>
      <c r="CTM41" s="9"/>
      <c r="CTN41" s="9"/>
      <c r="CTO41" s="9"/>
      <c r="CTP41" s="9"/>
      <c r="CTQ41" s="9"/>
      <c r="CTR41" s="9"/>
      <c r="CTS41" s="9"/>
      <c r="CTT41" s="9"/>
      <c r="CTU41" s="9"/>
      <c r="CTV41" s="9"/>
      <c r="CTW41" s="9"/>
      <c r="CTX41" s="9"/>
      <c r="CTY41" s="9"/>
      <c r="CTZ41" s="9"/>
      <c r="CUA41" s="9"/>
      <c r="CUB41" s="9"/>
      <c r="CUC41" s="9"/>
      <c r="CUD41" s="9"/>
      <c r="CUE41" s="9"/>
      <c r="CUF41" s="9"/>
      <c r="CUG41" s="9"/>
      <c r="CUH41" s="9"/>
      <c r="CUI41" s="9"/>
      <c r="CUJ41" s="9"/>
      <c r="CUK41" s="9"/>
      <c r="CUL41" s="9"/>
      <c r="CUM41" s="9"/>
      <c r="CUN41" s="9"/>
      <c r="CUO41" s="9"/>
      <c r="CUP41" s="9"/>
      <c r="CUQ41" s="9"/>
      <c r="CUR41" s="9"/>
      <c r="CUS41" s="9"/>
      <c r="CUT41" s="9"/>
      <c r="CUU41" s="9"/>
      <c r="CUV41" s="9"/>
      <c r="CUW41" s="9"/>
      <c r="CUX41" s="9"/>
      <c r="CUY41" s="9"/>
      <c r="CUZ41" s="9"/>
      <c r="CVA41" s="9"/>
      <c r="CVB41" s="9"/>
      <c r="CVC41" s="9"/>
      <c r="CVD41" s="9"/>
      <c r="CVE41" s="9"/>
      <c r="CVF41" s="9"/>
      <c r="CVG41" s="9"/>
      <c r="CVH41" s="9"/>
      <c r="CVI41" s="9"/>
      <c r="CVJ41" s="9"/>
      <c r="CVK41" s="9"/>
      <c r="CVL41" s="9"/>
      <c r="CVM41" s="9"/>
      <c r="CVN41" s="9"/>
      <c r="CVO41" s="9"/>
      <c r="CVP41" s="9"/>
      <c r="CVQ41" s="9"/>
      <c r="CVR41" s="9"/>
      <c r="CVS41" s="9"/>
      <c r="CVT41" s="9"/>
      <c r="CVU41" s="9"/>
      <c r="CVV41" s="9"/>
      <c r="CVW41" s="9"/>
      <c r="CVX41" s="9"/>
      <c r="CVY41" s="9"/>
      <c r="CVZ41" s="9"/>
      <c r="CWA41" s="9"/>
      <c r="CWB41" s="9"/>
      <c r="CWC41" s="9"/>
      <c r="CWD41" s="9"/>
      <c r="CWE41" s="9"/>
      <c r="CWF41" s="9"/>
      <c r="CWG41" s="9"/>
      <c r="CWH41" s="9"/>
      <c r="CWI41" s="9"/>
      <c r="CWJ41" s="9"/>
      <c r="CWK41" s="9"/>
      <c r="CWL41" s="9"/>
      <c r="CWM41" s="9"/>
      <c r="CWN41" s="9"/>
      <c r="CWO41" s="9"/>
      <c r="CWP41" s="9"/>
      <c r="CWQ41" s="9"/>
      <c r="CWR41" s="9"/>
      <c r="CWS41" s="9"/>
      <c r="CWT41" s="9"/>
      <c r="CWU41" s="9"/>
      <c r="CWV41" s="9"/>
      <c r="CWW41" s="9"/>
      <c r="CWX41" s="9"/>
      <c r="CWY41" s="9"/>
      <c r="CWZ41" s="9"/>
      <c r="CXA41" s="9"/>
      <c r="CXB41" s="9"/>
      <c r="CXC41" s="9"/>
      <c r="CXD41" s="9"/>
      <c r="CXE41" s="9"/>
      <c r="CXF41" s="9"/>
      <c r="CXG41" s="9"/>
      <c r="CXH41" s="9"/>
      <c r="CXI41" s="9"/>
      <c r="CXJ41" s="9"/>
      <c r="CXK41" s="9"/>
      <c r="CXL41" s="9"/>
      <c r="CXM41" s="9"/>
      <c r="CXN41" s="9"/>
      <c r="CXO41" s="9"/>
      <c r="CXP41" s="9"/>
      <c r="CXQ41" s="9"/>
      <c r="CXR41" s="9"/>
      <c r="CXS41" s="9"/>
      <c r="CXT41" s="9"/>
      <c r="CXU41" s="9"/>
      <c r="CXV41" s="9"/>
      <c r="CXW41" s="9"/>
      <c r="CXX41" s="9"/>
      <c r="CXY41" s="9"/>
      <c r="CXZ41" s="9"/>
      <c r="CYA41" s="9"/>
      <c r="CYB41" s="9"/>
      <c r="CYC41" s="9"/>
      <c r="CYD41" s="9"/>
      <c r="CYE41" s="9"/>
      <c r="CYF41" s="9"/>
      <c r="CYG41" s="9"/>
      <c r="CYH41" s="9"/>
      <c r="CYI41" s="9"/>
      <c r="CYJ41" s="9"/>
      <c r="CYK41" s="9"/>
      <c r="CYL41" s="9"/>
      <c r="CYM41" s="9"/>
      <c r="CYN41" s="9"/>
      <c r="CYO41" s="9"/>
      <c r="CYP41" s="9"/>
      <c r="CYQ41" s="9"/>
      <c r="CYR41" s="9"/>
      <c r="CYS41" s="9"/>
      <c r="CYT41" s="9"/>
      <c r="CYU41" s="9"/>
      <c r="CYV41" s="9"/>
      <c r="CYW41" s="9"/>
      <c r="CYX41" s="9"/>
      <c r="CYY41" s="9"/>
      <c r="CYZ41" s="9"/>
      <c r="CZA41" s="9"/>
      <c r="CZB41" s="9"/>
      <c r="CZC41" s="9"/>
      <c r="CZD41" s="9"/>
      <c r="CZE41" s="9"/>
      <c r="CZF41" s="9"/>
      <c r="CZG41" s="9"/>
      <c r="CZH41" s="9"/>
      <c r="CZI41" s="9"/>
      <c r="CZJ41" s="9"/>
      <c r="CZK41" s="9"/>
      <c r="CZL41" s="9"/>
      <c r="CZM41" s="9"/>
      <c r="CZN41" s="9"/>
      <c r="CZO41" s="9"/>
      <c r="CZP41" s="9"/>
      <c r="CZQ41" s="9"/>
      <c r="CZR41" s="9"/>
      <c r="CZS41" s="9"/>
      <c r="CZT41" s="9"/>
      <c r="CZU41" s="9"/>
      <c r="CZV41" s="9"/>
      <c r="CZW41" s="9"/>
      <c r="CZX41" s="9"/>
      <c r="CZY41" s="9"/>
      <c r="CZZ41" s="9"/>
      <c r="DAA41" s="9"/>
      <c r="DAB41" s="9"/>
      <c r="DAC41" s="9"/>
      <c r="DAD41" s="9"/>
      <c r="DAE41" s="9"/>
      <c r="DAF41" s="9"/>
      <c r="DAG41" s="9"/>
      <c r="DAH41" s="9"/>
      <c r="DAI41" s="9"/>
      <c r="DAJ41" s="9"/>
      <c r="DAK41" s="9"/>
      <c r="DAL41" s="9"/>
      <c r="DAM41" s="9"/>
      <c r="DAN41" s="9"/>
      <c r="DAO41" s="9"/>
      <c r="DAP41" s="9"/>
      <c r="DAQ41" s="9"/>
      <c r="DAR41" s="9"/>
      <c r="DAS41" s="9"/>
      <c r="DAT41" s="9"/>
      <c r="DAU41" s="9"/>
      <c r="DAV41" s="9"/>
      <c r="DAW41" s="9"/>
      <c r="DAX41" s="9"/>
      <c r="DAY41" s="9"/>
      <c r="DAZ41" s="9"/>
      <c r="DBA41" s="9"/>
      <c r="DBB41" s="9"/>
      <c r="DBC41" s="9"/>
      <c r="DBD41" s="9"/>
      <c r="DBE41" s="9"/>
      <c r="DBF41" s="9"/>
      <c r="DBG41" s="9"/>
      <c r="DBH41" s="9"/>
      <c r="DBI41" s="9"/>
      <c r="DBJ41" s="9"/>
      <c r="DBK41" s="9"/>
      <c r="DBL41" s="9"/>
      <c r="DBM41" s="9"/>
      <c r="DBN41" s="9"/>
      <c r="DBO41" s="9"/>
      <c r="DBP41" s="9"/>
      <c r="DBQ41" s="9"/>
      <c r="DBR41" s="9"/>
      <c r="DBS41" s="9"/>
      <c r="DBT41" s="9"/>
      <c r="DBU41" s="9"/>
      <c r="DBV41" s="9"/>
      <c r="DBW41" s="9"/>
      <c r="DBX41" s="9"/>
      <c r="DBY41" s="9"/>
      <c r="DBZ41" s="9"/>
      <c r="DCA41" s="9"/>
      <c r="DCB41" s="9"/>
      <c r="DCC41" s="9"/>
      <c r="DCD41" s="9"/>
      <c r="DCE41" s="9"/>
      <c r="DCF41" s="9"/>
      <c r="DCG41" s="9"/>
      <c r="DCH41" s="9"/>
      <c r="DCI41" s="9"/>
      <c r="DCJ41" s="9"/>
      <c r="DCK41" s="9"/>
      <c r="DCL41" s="9"/>
      <c r="DCM41" s="9"/>
      <c r="DCN41" s="9"/>
      <c r="DCO41" s="9"/>
      <c r="DCP41" s="9"/>
      <c r="DCQ41" s="9"/>
      <c r="DCR41" s="9"/>
      <c r="DCS41" s="9"/>
      <c r="DCT41" s="9"/>
      <c r="DCU41" s="9"/>
      <c r="DCV41" s="9"/>
      <c r="DCW41" s="9"/>
      <c r="DCX41" s="9"/>
      <c r="DCY41" s="9"/>
      <c r="DCZ41" s="9"/>
      <c r="DDA41" s="9"/>
      <c r="DDB41" s="9"/>
      <c r="DDC41" s="9"/>
      <c r="DDD41" s="9"/>
      <c r="DDE41" s="9"/>
      <c r="DDF41" s="9"/>
      <c r="DDG41" s="9"/>
      <c r="DDH41" s="9"/>
      <c r="DDI41" s="9"/>
      <c r="DDJ41" s="9"/>
      <c r="DDK41" s="9"/>
      <c r="DDL41" s="9"/>
      <c r="DDM41" s="9"/>
      <c r="DDN41" s="9"/>
      <c r="DDO41" s="9"/>
      <c r="DDP41" s="9"/>
      <c r="DDQ41" s="9"/>
      <c r="DDR41" s="9"/>
      <c r="DDS41" s="9"/>
      <c r="DDT41" s="9"/>
      <c r="DDU41" s="9"/>
      <c r="DDV41" s="9"/>
      <c r="DDW41" s="9"/>
      <c r="DDX41" s="9"/>
      <c r="DDY41" s="9"/>
      <c r="DDZ41" s="9"/>
      <c r="DEA41" s="9"/>
      <c r="DEB41" s="9"/>
      <c r="DEC41" s="9"/>
      <c r="DED41" s="9"/>
      <c r="DEE41" s="9"/>
      <c r="DEF41" s="9"/>
      <c r="DEG41" s="9"/>
      <c r="DEH41" s="9"/>
      <c r="DEI41" s="9"/>
      <c r="DEJ41" s="9"/>
      <c r="DEK41" s="9"/>
      <c r="DEL41" s="9"/>
      <c r="DEM41" s="9"/>
      <c r="DEN41" s="9"/>
      <c r="DEO41" s="9"/>
      <c r="DEP41" s="9"/>
      <c r="DEQ41" s="9"/>
      <c r="DER41" s="9"/>
      <c r="DES41" s="9"/>
      <c r="DET41" s="9"/>
      <c r="DEU41" s="9"/>
      <c r="DEV41" s="9"/>
      <c r="DEW41" s="9"/>
      <c r="DEX41" s="9"/>
      <c r="DEY41" s="9"/>
      <c r="DEZ41" s="9"/>
      <c r="DFA41" s="9"/>
      <c r="DFB41" s="9"/>
      <c r="DFC41" s="9"/>
      <c r="DFD41" s="9"/>
      <c r="DFE41" s="9"/>
      <c r="DFF41" s="9"/>
      <c r="DFG41" s="9"/>
      <c r="DFH41" s="9"/>
      <c r="DFI41" s="9"/>
      <c r="DFJ41" s="9"/>
      <c r="DFK41" s="9"/>
      <c r="DFL41" s="9"/>
      <c r="DFM41" s="9"/>
      <c r="DFN41" s="9"/>
      <c r="DFO41" s="9"/>
      <c r="DFP41" s="9"/>
      <c r="DFQ41" s="9"/>
      <c r="DFR41" s="9"/>
      <c r="DFS41" s="9"/>
      <c r="DFT41" s="9"/>
      <c r="DFU41" s="9"/>
      <c r="DFV41" s="9"/>
      <c r="DFW41" s="9"/>
      <c r="DFX41" s="9"/>
      <c r="DFY41" s="9"/>
      <c r="DFZ41" s="9"/>
      <c r="DGA41" s="9"/>
      <c r="DGB41" s="9"/>
      <c r="DGC41" s="9"/>
      <c r="DGD41" s="9"/>
      <c r="DGE41" s="9"/>
      <c r="DGF41" s="9"/>
      <c r="DGG41" s="9"/>
      <c r="DGH41" s="9"/>
      <c r="DGI41" s="9"/>
      <c r="DGJ41" s="9"/>
      <c r="DGK41" s="9"/>
      <c r="DGL41" s="9"/>
      <c r="DGM41" s="9"/>
      <c r="DGN41" s="9"/>
      <c r="DGO41" s="9"/>
      <c r="DGP41" s="9"/>
      <c r="DGQ41" s="9"/>
      <c r="DGR41" s="9"/>
      <c r="DGS41" s="9"/>
      <c r="DGT41" s="9"/>
      <c r="DGU41" s="9"/>
      <c r="DGV41" s="9"/>
      <c r="DGW41" s="9"/>
      <c r="DGX41" s="9"/>
      <c r="DGY41" s="9"/>
      <c r="DGZ41" s="9"/>
      <c r="DHA41" s="9"/>
      <c r="DHB41" s="9"/>
      <c r="DHC41" s="9"/>
      <c r="DHD41" s="9"/>
      <c r="DHE41" s="9"/>
      <c r="DHF41" s="9"/>
      <c r="DHG41" s="9"/>
      <c r="DHH41" s="9"/>
      <c r="DHI41" s="9"/>
      <c r="DHJ41" s="9"/>
      <c r="DHK41" s="9"/>
      <c r="DHL41" s="9"/>
      <c r="DHM41" s="9"/>
      <c r="DHN41" s="9"/>
      <c r="DHO41" s="9"/>
      <c r="DHP41" s="9"/>
      <c r="DHQ41" s="9"/>
      <c r="DHR41" s="9"/>
      <c r="DHS41" s="9"/>
      <c r="DHT41" s="9"/>
      <c r="DHU41" s="9"/>
      <c r="DHV41" s="9"/>
      <c r="DHW41" s="9"/>
      <c r="DHX41" s="9"/>
      <c r="DHY41" s="9"/>
      <c r="DHZ41" s="9"/>
      <c r="DIA41" s="9"/>
      <c r="DIB41" s="9"/>
      <c r="DIC41" s="9"/>
      <c r="DID41" s="9"/>
      <c r="DIE41" s="9"/>
      <c r="DIF41" s="9"/>
      <c r="DIG41" s="9"/>
      <c r="DIH41" s="9"/>
      <c r="DII41" s="9"/>
      <c r="DIJ41" s="9"/>
      <c r="DIK41" s="9"/>
      <c r="DIL41" s="9"/>
      <c r="DIM41" s="9"/>
      <c r="DIN41" s="9"/>
      <c r="DIO41" s="9"/>
      <c r="DIP41" s="9"/>
      <c r="DIQ41" s="9"/>
      <c r="DIR41" s="9"/>
      <c r="DIS41" s="9"/>
      <c r="DIT41" s="9"/>
      <c r="DIU41" s="9"/>
      <c r="DIV41" s="9"/>
      <c r="DIW41" s="9"/>
      <c r="DIX41" s="9"/>
      <c r="DIY41" s="9"/>
      <c r="DIZ41" s="9"/>
      <c r="DJA41" s="9"/>
      <c r="DJB41" s="9"/>
      <c r="DJC41" s="9"/>
      <c r="DJD41" s="9"/>
      <c r="DJE41" s="9"/>
      <c r="DJF41" s="9"/>
      <c r="DJG41" s="9"/>
      <c r="DJH41" s="9"/>
      <c r="DJI41" s="9"/>
      <c r="DJJ41" s="9"/>
      <c r="DJK41" s="9"/>
      <c r="DJL41" s="9"/>
      <c r="DJM41" s="9"/>
      <c r="DJN41" s="9"/>
      <c r="DJO41" s="9"/>
      <c r="DJP41" s="9"/>
      <c r="DJQ41" s="9"/>
      <c r="DJR41" s="9"/>
      <c r="DJS41" s="9"/>
      <c r="DJT41" s="9"/>
      <c r="DJU41" s="9"/>
      <c r="DJV41" s="9"/>
      <c r="DJW41" s="9"/>
      <c r="DJX41" s="9"/>
      <c r="DJY41" s="9"/>
      <c r="DJZ41" s="9"/>
      <c r="DKA41" s="9"/>
      <c r="DKB41" s="9"/>
      <c r="DKC41" s="9"/>
      <c r="DKD41" s="9"/>
      <c r="DKE41" s="9"/>
      <c r="DKF41" s="9"/>
      <c r="DKG41" s="9"/>
      <c r="DKH41" s="9"/>
      <c r="DKI41" s="9"/>
      <c r="DKJ41" s="9"/>
      <c r="DKK41" s="9"/>
      <c r="DKL41" s="9"/>
      <c r="DKM41" s="9"/>
      <c r="DKN41" s="9"/>
      <c r="DKO41" s="9"/>
      <c r="DKP41" s="9"/>
      <c r="DKQ41" s="9"/>
      <c r="DKR41" s="9"/>
      <c r="DKS41" s="9"/>
      <c r="DKT41" s="9"/>
      <c r="DKU41" s="9"/>
      <c r="DKV41" s="9"/>
      <c r="DKW41" s="9"/>
      <c r="DKX41" s="9"/>
      <c r="DKY41" s="9"/>
      <c r="DKZ41" s="9"/>
      <c r="DLA41" s="9"/>
      <c r="DLB41" s="9"/>
      <c r="DLC41" s="9"/>
      <c r="DLD41" s="9"/>
      <c r="DLE41" s="9"/>
      <c r="DLF41" s="9"/>
      <c r="DLG41" s="9"/>
      <c r="DLH41" s="9"/>
      <c r="DLI41" s="9"/>
      <c r="DLJ41" s="9"/>
      <c r="DLK41" s="9"/>
      <c r="DLL41" s="9"/>
      <c r="DLM41" s="9"/>
      <c r="DLN41" s="9"/>
      <c r="DLO41" s="9"/>
      <c r="DLP41" s="9"/>
      <c r="DLQ41" s="9"/>
      <c r="DLR41" s="9"/>
      <c r="DLS41" s="9"/>
      <c r="DLT41" s="9"/>
      <c r="DLU41" s="9"/>
      <c r="DLV41" s="9"/>
      <c r="DLW41" s="9"/>
      <c r="DLX41" s="9"/>
      <c r="DLY41" s="9"/>
      <c r="DLZ41" s="9"/>
      <c r="DMA41" s="9"/>
      <c r="DMB41" s="9"/>
      <c r="DMC41" s="9"/>
      <c r="DMD41" s="9"/>
      <c r="DME41" s="9"/>
      <c r="DMF41" s="9"/>
      <c r="DMG41" s="9"/>
      <c r="DMH41" s="9"/>
      <c r="DMI41" s="9"/>
      <c r="DMJ41" s="9"/>
      <c r="DMK41" s="9"/>
      <c r="DML41" s="9"/>
      <c r="DMM41" s="9"/>
      <c r="DMN41" s="9"/>
      <c r="DMO41" s="9"/>
      <c r="DMP41" s="9"/>
      <c r="DMQ41" s="9"/>
      <c r="DMR41" s="9"/>
      <c r="DMS41" s="9"/>
      <c r="DMT41" s="9"/>
      <c r="DMU41" s="9"/>
      <c r="DMV41" s="9"/>
      <c r="DMW41" s="9"/>
      <c r="DMX41" s="9"/>
      <c r="DMY41" s="9"/>
      <c r="DMZ41" s="9"/>
      <c r="DNA41" s="9"/>
      <c r="DNB41" s="9"/>
      <c r="DNC41" s="9"/>
      <c r="DND41" s="9"/>
      <c r="DNE41" s="9"/>
      <c r="DNF41" s="9"/>
      <c r="DNG41" s="9"/>
      <c r="DNH41" s="9"/>
      <c r="DNI41" s="9"/>
      <c r="DNJ41" s="9"/>
      <c r="DNK41" s="9"/>
      <c r="DNL41" s="9"/>
      <c r="DNM41" s="9"/>
      <c r="DNN41" s="9"/>
      <c r="DNO41" s="9"/>
      <c r="DNP41" s="9"/>
      <c r="DNQ41" s="9"/>
      <c r="DNR41" s="9"/>
      <c r="DNS41" s="9"/>
      <c r="DNT41" s="9"/>
      <c r="DNU41" s="9"/>
      <c r="DNV41" s="9"/>
      <c r="DNW41" s="9"/>
      <c r="DNX41" s="9"/>
      <c r="DNY41" s="9"/>
      <c r="DNZ41" s="9"/>
      <c r="DOA41" s="9"/>
      <c r="DOB41" s="9"/>
      <c r="DOC41" s="9"/>
      <c r="DOD41" s="9"/>
      <c r="DOE41" s="9"/>
      <c r="DOF41" s="9"/>
      <c r="DOG41" s="9"/>
      <c r="DOH41" s="9"/>
      <c r="DOI41" s="9"/>
      <c r="DOJ41" s="9"/>
      <c r="DOK41" s="9"/>
      <c r="DOL41" s="9"/>
      <c r="DOM41" s="9"/>
      <c r="DON41" s="9"/>
      <c r="DOO41" s="9"/>
      <c r="DOP41" s="9"/>
      <c r="DOQ41" s="9"/>
      <c r="DOR41" s="9"/>
      <c r="DOS41" s="9"/>
      <c r="DOT41" s="9"/>
      <c r="DOU41" s="9"/>
      <c r="DOV41" s="9"/>
      <c r="DOW41" s="9"/>
      <c r="DOX41" s="9"/>
      <c r="DOY41" s="9"/>
      <c r="DOZ41" s="9"/>
      <c r="DPA41" s="9"/>
      <c r="DPB41" s="9"/>
      <c r="DPC41" s="9"/>
      <c r="DPD41" s="9"/>
      <c r="DPE41" s="9"/>
      <c r="DPF41" s="9"/>
      <c r="DPG41" s="9"/>
      <c r="DPH41" s="9"/>
      <c r="DPI41" s="9"/>
      <c r="DPJ41" s="9"/>
      <c r="DPK41" s="9"/>
      <c r="DPL41" s="9"/>
      <c r="DPM41" s="9"/>
      <c r="DPN41" s="9"/>
      <c r="DPO41" s="9"/>
      <c r="DPP41" s="9"/>
      <c r="DPQ41" s="9"/>
      <c r="DPR41" s="9"/>
      <c r="DPS41" s="9"/>
      <c r="DPT41" s="9"/>
      <c r="DPU41" s="9"/>
      <c r="DPV41" s="9"/>
      <c r="DPW41" s="9"/>
      <c r="DPX41" s="9"/>
      <c r="DPY41" s="9"/>
      <c r="DPZ41" s="9"/>
      <c r="DQA41" s="9"/>
      <c r="DQB41" s="9"/>
      <c r="DQC41" s="9"/>
      <c r="DQD41" s="9"/>
      <c r="DQE41" s="9"/>
      <c r="DQF41" s="9"/>
      <c r="DQG41" s="9"/>
      <c r="DQH41" s="9"/>
      <c r="DQI41" s="9"/>
      <c r="DQJ41" s="9"/>
      <c r="DQK41" s="9"/>
      <c r="DQL41" s="9"/>
      <c r="DQM41" s="9"/>
      <c r="DQN41" s="9"/>
      <c r="DQO41" s="9"/>
      <c r="DQP41" s="9"/>
      <c r="DQQ41" s="9"/>
      <c r="DQR41" s="9"/>
      <c r="DQS41" s="9"/>
      <c r="DQT41" s="9"/>
      <c r="DQU41" s="9"/>
      <c r="DQV41" s="9"/>
      <c r="DQW41" s="9"/>
      <c r="DQX41" s="9"/>
      <c r="DQY41" s="9"/>
      <c r="DQZ41" s="9"/>
      <c r="DRA41" s="9"/>
      <c r="DRB41" s="9"/>
      <c r="DRC41" s="9"/>
      <c r="DRD41" s="9"/>
      <c r="DRE41" s="9"/>
      <c r="DRF41" s="9"/>
      <c r="DRG41" s="9"/>
      <c r="DRH41" s="9"/>
      <c r="DRI41" s="9"/>
      <c r="DRJ41" s="9"/>
      <c r="DRK41" s="9"/>
      <c r="DRL41" s="9"/>
      <c r="DRM41" s="9"/>
      <c r="DRN41" s="9"/>
      <c r="DRO41" s="9"/>
      <c r="DRP41" s="9"/>
      <c r="DRQ41" s="9"/>
      <c r="DRR41" s="9"/>
      <c r="DRS41" s="9"/>
      <c r="DRT41" s="9"/>
      <c r="DRU41" s="9"/>
      <c r="DRV41" s="9"/>
      <c r="DRW41" s="9"/>
      <c r="DRX41" s="9"/>
      <c r="DRY41" s="9"/>
      <c r="DRZ41" s="9"/>
      <c r="DSA41" s="9"/>
      <c r="DSB41" s="9"/>
      <c r="DSC41" s="9"/>
      <c r="DSD41" s="9"/>
      <c r="DSE41" s="9"/>
      <c r="DSF41" s="9"/>
      <c r="DSG41" s="9"/>
      <c r="DSH41" s="9"/>
      <c r="DSI41" s="9"/>
      <c r="DSJ41" s="9"/>
      <c r="DSK41" s="9"/>
      <c r="DSL41" s="9"/>
      <c r="DSM41" s="9"/>
      <c r="DSN41" s="9"/>
      <c r="DSO41" s="9"/>
      <c r="DSP41" s="9"/>
      <c r="DSQ41" s="9"/>
      <c r="DSR41" s="9"/>
      <c r="DSS41" s="9"/>
      <c r="DST41" s="9"/>
      <c r="DSU41" s="9"/>
      <c r="DSV41" s="9"/>
      <c r="DSW41" s="9"/>
      <c r="DSX41" s="9"/>
      <c r="DSY41" s="9"/>
      <c r="DSZ41" s="9"/>
      <c r="DTA41" s="9"/>
      <c r="DTB41" s="9"/>
      <c r="DTC41" s="9"/>
      <c r="DTD41" s="9"/>
      <c r="DTE41" s="9"/>
      <c r="DTF41" s="9"/>
      <c r="DTG41" s="9"/>
      <c r="DTH41" s="9"/>
      <c r="DTI41" s="9"/>
      <c r="DTJ41" s="9"/>
      <c r="DTK41" s="9"/>
      <c r="DTL41" s="9"/>
      <c r="DTM41" s="9"/>
      <c r="DTN41" s="9"/>
      <c r="DTO41" s="9"/>
      <c r="DTP41" s="9"/>
      <c r="DTQ41" s="9"/>
      <c r="DTR41" s="9"/>
      <c r="DTS41" s="9"/>
      <c r="DTT41" s="9"/>
      <c r="DTU41" s="9"/>
      <c r="DTV41" s="9"/>
      <c r="DTW41" s="9"/>
      <c r="DTX41" s="9"/>
      <c r="DTY41" s="9"/>
      <c r="DTZ41" s="9"/>
      <c r="DUA41" s="9"/>
      <c r="DUB41" s="9"/>
      <c r="DUC41" s="9"/>
      <c r="DUD41" s="9"/>
      <c r="DUE41" s="9"/>
      <c r="DUF41" s="9"/>
      <c r="DUG41" s="9"/>
      <c r="DUH41" s="9"/>
      <c r="DUI41" s="9"/>
      <c r="DUJ41" s="9"/>
      <c r="DUK41" s="9"/>
      <c r="DUL41" s="9"/>
      <c r="DUM41" s="9"/>
      <c r="DUN41" s="9"/>
      <c r="DUO41" s="9"/>
      <c r="DUP41" s="9"/>
      <c r="DUQ41" s="9"/>
      <c r="DUR41" s="9"/>
      <c r="DUS41" s="9"/>
      <c r="DUT41" s="9"/>
      <c r="DUU41" s="9"/>
      <c r="DUV41" s="9"/>
      <c r="DUW41" s="9"/>
      <c r="DUX41" s="9"/>
      <c r="DUY41" s="9"/>
      <c r="DUZ41" s="9"/>
      <c r="DVA41" s="9"/>
      <c r="DVB41" s="9"/>
      <c r="DVC41" s="9"/>
      <c r="DVD41" s="9"/>
      <c r="DVE41" s="9"/>
      <c r="DVF41" s="9"/>
      <c r="DVG41" s="9"/>
      <c r="DVH41" s="9"/>
      <c r="DVI41" s="9"/>
      <c r="DVJ41" s="9"/>
      <c r="DVK41" s="9"/>
      <c r="DVL41" s="9"/>
      <c r="DVM41" s="9"/>
      <c r="DVN41" s="9"/>
      <c r="DVO41" s="9"/>
      <c r="DVP41" s="9"/>
      <c r="DVQ41" s="9"/>
      <c r="DVR41" s="9"/>
      <c r="DVS41" s="9"/>
      <c r="DVT41" s="9"/>
      <c r="DVU41" s="9"/>
      <c r="DVV41" s="9"/>
      <c r="DVW41" s="9"/>
      <c r="DVX41" s="9"/>
      <c r="DVY41" s="9"/>
      <c r="DVZ41" s="9"/>
      <c r="DWA41" s="9"/>
      <c r="DWB41" s="9"/>
      <c r="DWC41" s="9"/>
      <c r="DWD41" s="9"/>
      <c r="DWE41" s="9"/>
      <c r="DWF41" s="9"/>
      <c r="DWG41" s="9"/>
      <c r="DWH41" s="9"/>
      <c r="DWI41" s="9"/>
      <c r="DWJ41" s="9"/>
      <c r="DWK41" s="9"/>
      <c r="DWL41" s="9"/>
      <c r="DWM41" s="9"/>
      <c r="DWN41" s="9"/>
      <c r="DWO41" s="9"/>
      <c r="DWP41" s="9"/>
      <c r="DWQ41" s="9"/>
      <c r="DWR41" s="9"/>
      <c r="DWS41" s="9"/>
      <c r="DWT41" s="9"/>
      <c r="DWU41" s="9"/>
      <c r="DWV41" s="9"/>
      <c r="DWW41" s="9"/>
      <c r="DWX41" s="9"/>
      <c r="DWY41" s="9"/>
      <c r="DWZ41" s="9"/>
      <c r="DXA41" s="9"/>
      <c r="DXB41" s="9"/>
      <c r="DXC41" s="9"/>
      <c r="DXD41" s="9"/>
      <c r="DXE41" s="9"/>
      <c r="DXF41" s="9"/>
      <c r="DXG41" s="9"/>
      <c r="DXH41" s="9"/>
      <c r="DXI41" s="9"/>
      <c r="DXJ41" s="9"/>
      <c r="DXK41" s="9"/>
      <c r="DXL41" s="9"/>
      <c r="DXM41" s="9"/>
      <c r="DXN41" s="9"/>
      <c r="DXO41" s="9"/>
      <c r="DXP41" s="9"/>
      <c r="DXQ41" s="9"/>
      <c r="DXR41" s="9"/>
      <c r="DXS41" s="9"/>
      <c r="DXT41" s="9"/>
      <c r="DXU41" s="9"/>
      <c r="DXV41" s="9"/>
      <c r="DXW41" s="9"/>
      <c r="DXX41" s="9"/>
      <c r="DXY41" s="9"/>
      <c r="DXZ41" s="9"/>
      <c r="DYA41" s="9"/>
      <c r="DYB41" s="9"/>
      <c r="DYC41" s="9"/>
      <c r="DYD41" s="9"/>
      <c r="DYE41" s="9"/>
      <c r="DYF41" s="9"/>
      <c r="DYG41" s="9"/>
      <c r="DYH41" s="9"/>
      <c r="DYI41" s="9"/>
      <c r="DYJ41" s="9"/>
      <c r="DYK41" s="9"/>
      <c r="DYL41" s="9"/>
      <c r="DYM41" s="9"/>
      <c r="DYN41" s="9"/>
      <c r="DYO41" s="9"/>
      <c r="DYP41" s="9"/>
      <c r="DYQ41" s="9"/>
      <c r="DYR41" s="9"/>
      <c r="DYS41" s="9"/>
      <c r="DYT41" s="9"/>
      <c r="DYU41" s="9"/>
      <c r="DYV41" s="9"/>
      <c r="DYW41" s="9"/>
      <c r="DYX41" s="9"/>
      <c r="DYY41" s="9"/>
      <c r="DYZ41" s="9"/>
      <c r="DZA41" s="9"/>
      <c r="DZB41" s="9"/>
      <c r="DZC41" s="9"/>
      <c r="DZD41" s="9"/>
      <c r="DZE41" s="9"/>
      <c r="DZF41" s="9"/>
      <c r="DZG41" s="9"/>
      <c r="DZH41" s="9"/>
      <c r="DZI41" s="9"/>
      <c r="DZJ41" s="9"/>
      <c r="DZK41" s="9"/>
      <c r="DZL41" s="9"/>
      <c r="DZM41" s="9"/>
      <c r="DZN41" s="9"/>
      <c r="DZO41" s="9"/>
      <c r="DZP41" s="9"/>
      <c r="DZQ41" s="9"/>
      <c r="DZR41" s="9"/>
      <c r="DZS41" s="9"/>
      <c r="DZT41" s="9"/>
      <c r="DZU41" s="9"/>
      <c r="DZV41" s="9"/>
      <c r="DZW41" s="9"/>
      <c r="DZX41" s="9"/>
      <c r="DZY41" s="9"/>
      <c r="DZZ41" s="9"/>
      <c r="EAA41" s="9"/>
      <c r="EAB41" s="9"/>
      <c r="EAC41" s="9"/>
      <c r="EAD41" s="9"/>
      <c r="EAE41" s="9"/>
      <c r="EAF41" s="9"/>
      <c r="EAG41" s="9"/>
      <c r="EAH41" s="9"/>
      <c r="EAI41" s="9"/>
      <c r="EAJ41" s="9"/>
      <c r="EAK41" s="9"/>
      <c r="EAL41" s="9"/>
      <c r="EAM41" s="9"/>
      <c r="EAN41" s="9"/>
      <c r="EAO41" s="9"/>
      <c r="EAP41" s="9"/>
      <c r="EAQ41" s="9"/>
      <c r="EAR41" s="9"/>
      <c r="EAS41" s="9"/>
      <c r="EAT41" s="9"/>
      <c r="EAU41" s="9"/>
      <c r="EAV41" s="9"/>
      <c r="EAW41" s="9"/>
      <c r="EAX41" s="9"/>
      <c r="EAY41" s="9"/>
      <c r="EAZ41" s="9"/>
      <c r="EBA41" s="9"/>
      <c r="EBB41" s="9"/>
      <c r="EBC41" s="9"/>
      <c r="EBD41" s="9"/>
      <c r="EBE41" s="9"/>
      <c r="EBF41" s="9"/>
      <c r="EBG41" s="9"/>
      <c r="EBH41" s="9"/>
      <c r="EBI41" s="9"/>
      <c r="EBJ41" s="9"/>
      <c r="EBK41" s="9"/>
      <c r="EBL41" s="9"/>
      <c r="EBM41" s="9"/>
      <c r="EBN41" s="9"/>
      <c r="EBO41" s="9"/>
      <c r="EBP41" s="9"/>
      <c r="EBQ41" s="9"/>
      <c r="EBR41" s="9"/>
      <c r="EBS41" s="9"/>
      <c r="EBT41" s="9"/>
      <c r="EBU41" s="9"/>
      <c r="EBV41" s="9"/>
      <c r="EBW41" s="9"/>
      <c r="EBX41" s="9"/>
      <c r="EBY41" s="9"/>
      <c r="EBZ41" s="9"/>
      <c r="ECA41" s="9"/>
      <c r="ECB41" s="9"/>
      <c r="ECC41" s="9"/>
      <c r="ECD41" s="9"/>
      <c r="ECE41" s="9"/>
      <c r="ECF41" s="9"/>
      <c r="ECG41" s="9"/>
      <c r="ECH41" s="9"/>
      <c r="ECI41" s="9"/>
      <c r="ECJ41" s="9"/>
      <c r="ECK41" s="9"/>
      <c r="ECL41" s="9"/>
      <c r="ECM41" s="9"/>
      <c r="ECN41" s="9"/>
      <c r="ECO41" s="9"/>
      <c r="ECP41" s="9"/>
      <c r="ECQ41" s="9"/>
      <c r="ECR41" s="9"/>
      <c r="ECS41" s="9"/>
      <c r="ECT41" s="9"/>
      <c r="ECU41" s="9"/>
      <c r="ECV41" s="9"/>
      <c r="ECW41" s="9"/>
      <c r="ECX41" s="9"/>
      <c r="ECY41" s="9"/>
      <c r="ECZ41" s="9"/>
      <c r="EDA41" s="9"/>
      <c r="EDB41" s="9"/>
      <c r="EDC41" s="9"/>
      <c r="EDD41" s="9"/>
      <c r="EDE41" s="9"/>
      <c r="EDF41" s="9"/>
      <c r="EDG41" s="9"/>
      <c r="EDH41" s="9"/>
      <c r="EDI41" s="9"/>
      <c r="EDJ41" s="9"/>
      <c r="EDK41" s="9"/>
      <c r="EDL41" s="9"/>
      <c r="EDM41" s="9"/>
      <c r="EDN41" s="9"/>
      <c r="EDO41" s="9"/>
      <c r="EDP41" s="9"/>
      <c r="EDQ41" s="9"/>
      <c r="EDR41" s="9"/>
      <c r="EDS41" s="9"/>
      <c r="EDT41" s="9"/>
      <c r="EDU41" s="9"/>
      <c r="EDV41" s="9"/>
      <c r="EDW41" s="9"/>
      <c r="EDX41" s="9"/>
      <c r="EDY41" s="9"/>
      <c r="EDZ41" s="9"/>
      <c r="EEA41" s="9"/>
      <c r="EEB41" s="9"/>
      <c r="EEC41" s="9"/>
      <c r="EED41" s="9"/>
      <c r="EEE41" s="9"/>
      <c r="EEF41" s="9"/>
      <c r="EEG41" s="9"/>
      <c r="EEH41" s="9"/>
      <c r="EEI41" s="9"/>
      <c r="EEJ41" s="9"/>
      <c r="EEK41" s="9"/>
      <c r="EEL41" s="9"/>
      <c r="EEM41" s="9"/>
      <c r="EEN41" s="9"/>
      <c r="EEO41" s="9"/>
      <c r="EEP41" s="9"/>
      <c r="EEQ41" s="9"/>
      <c r="EER41" s="9"/>
      <c r="EES41" s="9"/>
      <c r="EET41" s="9"/>
      <c r="EEU41" s="9"/>
      <c r="EEV41" s="9"/>
      <c r="EEW41" s="9"/>
      <c r="EEX41" s="9"/>
      <c r="EEY41" s="9"/>
      <c r="EEZ41" s="9"/>
      <c r="EFA41" s="9"/>
      <c r="EFB41" s="9"/>
      <c r="EFC41" s="9"/>
      <c r="EFD41" s="9"/>
      <c r="EFE41" s="9"/>
      <c r="EFF41" s="9"/>
      <c r="EFG41" s="9"/>
      <c r="EFH41" s="9"/>
      <c r="EFI41" s="9"/>
      <c r="EFJ41" s="9"/>
      <c r="EFK41" s="9"/>
      <c r="EFL41" s="9"/>
      <c r="EFM41" s="9"/>
      <c r="EFN41" s="9"/>
      <c r="EFO41" s="9"/>
      <c r="EFP41" s="9"/>
      <c r="EFQ41" s="9"/>
      <c r="EFR41" s="9"/>
      <c r="EFS41" s="9"/>
      <c r="EFT41" s="9"/>
      <c r="EFU41" s="9"/>
      <c r="EFV41" s="9"/>
      <c r="EFW41" s="9"/>
      <c r="EFX41" s="9"/>
      <c r="EFY41" s="9"/>
      <c r="EFZ41" s="9"/>
      <c r="EGA41" s="9"/>
      <c r="EGB41" s="9"/>
      <c r="EGC41" s="9"/>
      <c r="EGD41" s="9"/>
      <c r="EGE41" s="9"/>
      <c r="EGF41" s="9"/>
      <c r="EGG41" s="9"/>
      <c r="EGH41" s="9"/>
      <c r="EGI41" s="9"/>
      <c r="EGJ41" s="9"/>
      <c r="EGK41" s="9"/>
      <c r="EGL41" s="9"/>
      <c r="EGM41" s="9"/>
      <c r="EGN41" s="9"/>
      <c r="EGO41" s="9"/>
      <c r="EGP41" s="9"/>
      <c r="EGQ41" s="9"/>
      <c r="EGR41" s="9"/>
      <c r="EGS41" s="9"/>
      <c r="EGT41" s="9"/>
      <c r="EGU41" s="9"/>
      <c r="EGV41" s="9"/>
      <c r="EGW41" s="9"/>
      <c r="EGX41" s="9"/>
      <c r="EGY41" s="9"/>
      <c r="EGZ41" s="9"/>
      <c r="EHA41" s="9"/>
      <c r="EHB41" s="9"/>
      <c r="EHC41" s="9"/>
      <c r="EHD41" s="9"/>
      <c r="EHE41" s="9"/>
      <c r="EHF41" s="9"/>
      <c r="EHG41" s="9"/>
      <c r="EHH41" s="9"/>
      <c r="EHI41" s="9"/>
      <c r="EHJ41" s="9"/>
      <c r="EHK41" s="9"/>
      <c r="EHL41" s="9"/>
      <c r="EHM41" s="9"/>
      <c r="EHN41" s="9"/>
      <c r="EHO41" s="9"/>
      <c r="EHP41" s="9"/>
      <c r="EHQ41" s="9"/>
      <c r="EHR41" s="9"/>
      <c r="EHS41" s="9"/>
      <c r="EHT41" s="9"/>
      <c r="EHU41" s="9"/>
      <c r="EHV41" s="9"/>
      <c r="EHW41" s="9"/>
      <c r="EHX41" s="9"/>
      <c r="EHY41" s="9"/>
      <c r="EHZ41" s="9"/>
      <c r="EIA41" s="9"/>
      <c r="EIB41" s="9"/>
      <c r="EIC41" s="9"/>
      <c r="EID41" s="9"/>
      <c r="EIE41" s="9"/>
      <c r="EIF41" s="9"/>
      <c r="EIG41" s="9"/>
      <c r="EIH41" s="9"/>
      <c r="EII41" s="9"/>
      <c r="EIJ41" s="9"/>
      <c r="EIK41" s="9"/>
      <c r="EIL41" s="9"/>
      <c r="EIM41" s="9"/>
      <c r="EIN41" s="9"/>
      <c r="EIO41" s="9"/>
      <c r="EIP41" s="9"/>
      <c r="EIQ41" s="9"/>
      <c r="EIR41" s="9"/>
      <c r="EIS41" s="9"/>
      <c r="EIT41" s="9"/>
      <c r="EIU41" s="9"/>
      <c r="EIV41" s="9"/>
      <c r="EIW41" s="9"/>
      <c r="EIX41" s="9"/>
      <c r="EIY41" s="9"/>
      <c r="EIZ41" s="9"/>
      <c r="EJA41" s="9"/>
      <c r="EJB41" s="9"/>
      <c r="EJC41" s="9"/>
      <c r="EJD41" s="9"/>
      <c r="EJE41" s="9"/>
      <c r="EJF41" s="9"/>
      <c r="EJG41" s="9"/>
      <c r="EJH41" s="9"/>
      <c r="EJI41" s="9"/>
      <c r="EJJ41" s="9"/>
      <c r="EJK41" s="9"/>
      <c r="EJL41" s="9"/>
      <c r="EJM41" s="9"/>
      <c r="EJN41" s="9"/>
      <c r="EJO41" s="9"/>
      <c r="EJP41" s="9"/>
      <c r="EJQ41" s="9"/>
      <c r="EJR41" s="9"/>
      <c r="EJS41" s="9"/>
      <c r="EJT41" s="9"/>
      <c r="EJU41" s="9"/>
      <c r="EJV41" s="9"/>
      <c r="EJW41" s="9"/>
      <c r="EJX41" s="9"/>
      <c r="EJY41" s="9"/>
      <c r="EJZ41" s="9"/>
      <c r="EKA41" s="9"/>
      <c r="EKB41" s="9"/>
      <c r="EKC41" s="9"/>
      <c r="EKD41" s="9"/>
      <c r="EKE41" s="9"/>
      <c r="EKF41" s="9"/>
      <c r="EKG41" s="9"/>
      <c r="EKH41" s="9"/>
      <c r="EKI41" s="9"/>
      <c r="EKJ41" s="9"/>
      <c r="EKK41" s="9"/>
      <c r="EKL41" s="9"/>
      <c r="EKM41" s="9"/>
      <c r="EKN41" s="9"/>
      <c r="EKO41" s="9"/>
      <c r="EKP41" s="9"/>
      <c r="EKQ41" s="9"/>
      <c r="EKR41" s="9"/>
      <c r="EKS41" s="9"/>
      <c r="EKT41" s="9"/>
      <c r="EKU41" s="9"/>
      <c r="EKV41" s="9"/>
      <c r="EKW41" s="9"/>
      <c r="EKX41" s="9"/>
      <c r="EKY41" s="9"/>
      <c r="EKZ41" s="9"/>
      <c r="ELA41" s="9"/>
      <c r="ELB41" s="9"/>
      <c r="ELC41" s="9"/>
      <c r="ELD41" s="9"/>
      <c r="ELE41" s="9"/>
      <c r="ELF41" s="9"/>
      <c r="ELG41" s="9"/>
      <c r="ELH41" s="9"/>
      <c r="ELI41" s="9"/>
      <c r="ELJ41" s="9"/>
      <c r="ELK41" s="9"/>
      <c r="ELL41" s="9"/>
      <c r="ELM41" s="9"/>
      <c r="ELN41" s="9"/>
      <c r="ELO41" s="9"/>
      <c r="ELP41" s="9"/>
      <c r="ELQ41" s="9"/>
      <c r="ELR41" s="9"/>
      <c r="ELS41" s="9"/>
      <c r="ELT41" s="9"/>
      <c r="ELU41" s="9"/>
      <c r="ELV41" s="9"/>
      <c r="ELW41" s="9"/>
      <c r="ELX41" s="9"/>
      <c r="ELY41" s="9"/>
      <c r="ELZ41" s="9"/>
      <c r="EMA41" s="9"/>
      <c r="EMB41" s="9"/>
      <c r="EMC41" s="9"/>
      <c r="EMD41" s="9"/>
      <c r="EME41" s="9"/>
      <c r="EMF41" s="9"/>
      <c r="EMG41" s="9"/>
      <c r="EMH41" s="9"/>
      <c r="EMI41" s="9"/>
      <c r="EMJ41" s="9"/>
      <c r="EMK41" s="9"/>
      <c r="EML41" s="9"/>
      <c r="EMM41" s="9"/>
      <c r="EMN41" s="9"/>
      <c r="EMO41" s="9"/>
      <c r="EMP41" s="9"/>
      <c r="EMQ41" s="9"/>
      <c r="EMR41" s="9"/>
      <c r="EMS41" s="9"/>
      <c r="EMT41" s="9"/>
      <c r="EMU41" s="9"/>
      <c r="EMV41" s="9"/>
      <c r="EMW41" s="9"/>
      <c r="EMX41" s="9"/>
      <c r="EMY41" s="9"/>
      <c r="EMZ41" s="9"/>
      <c r="ENA41" s="9"/>
      <c r="ENB41" s="9"/>
      <c r="ENC41" s="9"/>
      <c r="END41" s="9"/>
      <c r="ENE41" s="9"/>
      <c r="ENF41" s="9"/>
      <c r="ENG41" s="9"/>
      <c r="ENH41" s="9"/>
      <c r="ENI41" s="9"/>
      <c r="ENJ41" s="9"/>
      <c r="ENK41" s="9"/>
      <c r="ENL41" s="9"/>
      <c r="ENM41" s="9"/>
      <c r="ENN41" s="9"/>
      <c r="ENO41" s="9"/>
      <c r="ENP41" s="9"/>
      <c r="ENQ41" s="9"/>
      <c r="ENR41" s="9"/>
      <c r="ENS41" s="9"/>
      <c r="ENT41" s="9"/>
      <c r="ENU41" s="9"/>
      <c r="ENV41" s="9"/>
      <c r="ENW41" s="9"/>
      <c r="ENX41" s="9"/>
      <c r="ENY41" s="9"/>
      <c r="ENZ41" s="9"/>
      <c r="EOA41" s="9"/>
      <c r="EOB41" s="9"/>
      <c r="EOC41" s="9"/>
      <c r="EOD41" s="9"/>
      <c r="EOE41" s="9"/>
      <c r="EOF41" s="9"/>
      <c r="EOG41" s="9"/>
      <c r="EOH41" s="9"/>
      <c r="EOI41" s="9"/>
      <c r="EOJ41" s="9"/>
      <c r="EOK41" s="9"/>
      <c r="EOL41" s="9"/>
      <c r="EOM41" s="9"/>
      <c r="EON41" s="9"/>
      <c r="EOO41" s="9"/>
      <c r="EOP41" s="9"/>
      <c r="EOQ41" s="9"/>
      <c r="EOR41" s="9"/>
      <c r="EOS41" s="9"/>
      <c r="EOT41" s="9"/>
      <c r="EOU41" s="9"/>
      <c r="EOV41" s="9"/>
      <c r="EOW41" s="9"/>
      <c r="EOX41" s="9"/>
      <c r="EOY41" s="9"/>
      <c r="EOZ41" s="9"/>
      <c r="EPA41" s="9"/>
      <c r="EPB41" s="9"/>
      <c r="EPC41" s="9"/>
      <c r="EPD41" s="9"/>
      <c r="EPE41" s="9"/>
      <c r="EPF41" s="9"/>
      <c r="EPG41" s="9"/>
      <c r="EPH41" s="9"/>
      <c r="EPI41" s="9"/>
      <c r="EPJ41" s="9"/>
      <c r="EPK41" s="9"/>
      <c r="EPL41" s="9"/>
      <c r="EPM41" s="9"/>
      <c r="EPN41" s="9"/>
      <c r="EPO41" s="9"/>
      <c r="EPP41" s="9"/>
      <c r="EPQ41" s="9"/>
      <c r="EPR41" s="9"/>
      <c r="EPS41" s="9"/>
      <c r="EPT41" s="9"/>
      <c r="EPU41" s="9"/>
      <c r="EPV41" s="9"/>
      <c r="EPW41" s="9"/>
      <c r="EPX41" s="9"/>
      <c r="EPY41" s="9"/>
      <c r="EPZ41" s="9"/>
      <c r="EQA41" s="9"/>
      <c r="EQB41" s="9"/>
      <c r="EQC41" s="9"/>
      <c r="EQD41" s="9"/>
      <c r="EQE41" s="9"/>
      <c r="EQF41" s="9"/>
      <c r="EQG41" s="9"/>
      <c r="EQH41" s="9"/>
      <c r="EQI41" s="9"/>
      <c r="EQJ41" s="9"/>
      <c r="EQK41" s="9"/>
      <c r="EQL41" s="9"/>
      <c r="EQM41" s="9"/>
      <c r="EQN41" s="9"/>
      <c r="EQO41" s="9"/>
      <c r="EQP41" s="9"/>
      <c r="EQQ41" s="9"/>
      <c r="EQR41" s="9"/>
      <c r="EQS41" s="9"/>
      <c r="EQT41" s="9"/>
      <c r="EQU41" s="9"/>
      <c r="EQV41" s="9"/>
      <c r="EQW41" s="9"/>
      <c r="EQX41" s="9"/>
      <c r="EQY41" s="9"/>
      <c r="EQZ41" s="9"/>
      <c r="ERA41" s="9"/>
      <c r="ERB41" s="9"/>
      <c r="ERC41" s="9"/>
      <c r="ERD41" s="9"/>
      <c r="ERE41" s="9"/>
      <c r="ERF41" s="9"/>
      <c r="ERG41" s="9"/>
      <c r="ERH41" s="9"/>
      <c r="ERI41" s="9"/>
      <c r="ERJ41" s="9"/>
      <c r="ERK41" s="9"/>
      <c r="ERL41" s="9"/>
      <c r="ERM41" s="9"/>
      <c r="ERN41" s="9"/>
      <c r="ERO41" s="9"/>
      <c r="ERP41" s="9"/>
      <c r="ERQ41" s="9"/>
      <c r="ERR41" s="9"/>
      <c r="ERS41" s="9"/>
      <c r="ERT41" s="9"/>
      <c r="ERU41" s="9"/>
      <c r="ERV41" s="9"/>
      <c r="ERW41" s="9"/>
      <c r="ERX41" s="9"/>
      <c r="ERY41" s="9"/>
      <c r="ERZ41" s="9"/>
      <c r="ESA41" s="9"/>
      <c r="ESB41" s="9"/>
      <c r="ESC41" s="9"/>
      <c r="ESD41" s="9"/>
      <c r="ESE41" s="9"/>
      <c r="ESF41" s="9"/>
      <c r="ESG41" s="9"/>
      <c r="ESH41" s="9"/>
      <c r="ESI41" s="9"/>
      <c r="ESJ41" s="9"/>
      <c r="ESK41" s="9"/>
      <c r="ESL41" s="9"/>
      <c r="ESM41" s="9"/>
      <c r="ESN41" s="9"/>
      <c r="ESO41" s="9"/>
      <c r="ESP41" s="9"/>
      <c r="ESQ41" s="9"/>
      <c r="ESR41" s="9"/>
      <c r="ESS41" s="9"/>
      <c r="EST41" s="9"/>
      <c r="ESU41" s="9"/>
      <c r="ESV41" s="9"/>
      <c r="ESW41" s="9"/>
      <c r="ESX41" s="9"/>
      <c r="ESY41" s="9"/>
      <c r="ESZ41" s="9"/>
      <c r="ETA41" s="9"/>
      <c r="ETB41" s="9"/>
      <c r="ETC41" s="9"/>
      <c r="ETD41" s="9"/>
      <c r="ETE41" s="9"/>
      <c r="ETF41" s="9"/>
      <c r="ETG41" s="9"/>
      <c r="ETH41" s="9"/>
      <c r="ETI41" s="9"/>
      <c r="ETJ41" s="9"/>
      <c r="ETK41" s="9"/>
      <c r="ETL41" s="9"/>
      <c r="ETM41" s="9"/>
      <c r="ETN41" s="9"/>
      <c r="ETO41" s="9"/>
      <c r="ETP41" s="9"/>
      <c r="ETQ41" s="9"/>
      <c r="ETR41" s="9"/>
      <c r="ETS41" s="9"/>
      <c r="ETT41" s="9"/>
      <c r="ETU41" s="9"/>
      <c r="ETV41" s="9"/>
      <c r="ETW41" s="9"/>
      <c r="ETX41" s="9"/>
      <c r="ETY41" s="9"/>
      <c r="ETZ41" s="9"/>
      <c r="EUA41" s="9"/>
      <c r="EUB41" s="9"/>
      <c r="EUC41" s="9"/>
      <c r="EUD41" s="9"/>
      <c r="EUE41" s="9"/>
      <c r="EUF41" s="9"/>
      <c r="EUG41" s="9"/>
      <c r="EUH41" s="9"/>
      <c r="EUI41" s="9"/>
      <c r="EUJ41" s="9"/>
      <c r="EUK41" s="9"/>
      <c r="EUL41" s="9"/>
      <c r="EUM41" s="9"/>
      <c r="EUN41" s="9"/>
      <c r="EUO41" s="9"/>
      <c r="EUP41" s="9"/>
      <c r="EUQ41" s="9"/>
      <c r="EUR41" s="9"/>
      <c r="EUS41" s="9"/>
      <c r="EUT41" s="9"/>
      <c r="EUU41" s="9"/>
      <c r="EUV41" s="9"/>
      <c r="EUW41" s="9"/>
      <c r="EUX41" s="9"/>
      <c r="EUY41" s="9"/>
      <c r="EUZ41" s="9"/>
      <c r="EVA41" s="9"/>
      <c r="EVB41" s="9"/>
      <c r="EVC41" s="9"/>
      <c r="EVD41" s="9"/>
      <c r="EVE41" s="9"/>
      <c r="EVF41" s="9"/>
      <c r="EVG41" s="9"/>
      <c r="EVH41" s="9"/>
      <c r="EVI41" s="9"/>
      <c r="EVJ41" s="9"/>
      <c r="EVK41" s="9"/>
      <c r="EVL41" s="9"/>
      <c r="EVM41" s="9"/>
      <c r="EVN41" s="9"/>
      <c r="EVO41" s="9"/>
      <c r="EVP41" s="9"/>
      <c r="EVQ41" s="9"/>
      <c r="EVR41" s="9"/>
      <c r="EVS41" s="9"/>
      <c r="EVT41" s="9"/>
      <c r="EVU41" s="9"/>
      <c r="EVV41" s="9"/>
      <c r="EVW41" s="9"/>
      <c r="EVX41" s="9"/>
      <c r="EVY41" s="9"/>
      <c r="EVZ41" s="9"/>
      <c r="EWA41" s="9"/>
      <c r="EWB41" s="9"/>
      <c r="EWC41" s="9"/>
      <c r="EWD41" s="9"/>
      <c r="EWE41" s="9"/>
      <c r="EWF41" s="9"/>
      <c r="EWG41" s="9"/>
      <c r="EWH41" s="9"/>
      <c r="EWI41" s="9"/>
      <c r="EWJ41" s="9"/>
      <c r="EWK41" s="9"/>
      <c r="EWL41" s="9"/>
      <c r="EWM41" s="9"/>
      <c r="EWN41" s="9"/>
      <c r="EWO41" s="9"/>
      <c r="EWP41" s="9"/>
      <c r="EWQ41" s="9"/>
      <c r="EWR41" s="9"/>
      <c r="EWS41" s="9"/>
      <c r="EWT41" s="9"/>
      <c r="EWU41" s="9"/>
      <c r="EWV41" s="9"/>
      <c r="EWW41" s="9"/>
      <c r="EWX41" s="9"/>
      <c r="EWY41" s="9"/>
      <c r="EWZ41" s="9"/>
      <c r="EXA41" s="9"/>
      <c r="EXB41" s="9"/>
      <c r="EXC41" s="9"/>
      <c r="EXD41" s="9"/>
      <c r="EXE41" s="9"/>
      <c r="EXF41" s="9"/>
      <c r="EXG41" s="9"/>
      <c r="EXH41" s="9"/>
      <c r="EXI41" s="9"/>
      <c r="EXJ41" s="9"/>
      <c r="EXK41" s="9"/>
      <c r="EXL41" s="9"/>
      <c r="EXM41" s="9"/>
      <c r="EXN41" s="9"/>
      <c r="EXO41" s="9"/>
      <c r="EXP41" s="9"/>
      <c r="EXQ41" s="9"/>
      <c r="EXR41" s="9"/>
      <c r="EXS41" s="9"/>
      <c r="EXT41" s="9"/>
      <c r="EXU41" s="9"/>
      <c r="EXV41" s="9"/>
      <c r="EXW41" s="9"/>
      <c r="EXX41" s="9"/>
      <c r="EXY41" s="9"/>
      <c r="EXZ41" s="9"/>
      <c r="EYA41" s="9"/>
      <c r="EYB41" s="9"/>
      <c r="EYC41" s="9"/>
      <c r="EYD41" s="9"/>
      <c r="EYE41" s="9"/>
      <c r="EYF41" s="9"/>
      <c r="EYG41" s="9"/>
      <c r="EYH41" s="9"/>
      <c r="EYI41" s="9"/>
      <c r="EYJ41" s="9"/>
      <c r="EYK41" s="9"/>
      <c r="EYL41" s="9"/>
      <c r="EYM41" s="9"/>
      <c r="EYN41" s="9"/>
      <c r="EYO41" s="9"/>
      <c r="EYP41" s="9"/>
      <c r="EYQ41" s="9"/>
      <c r="EYR41" s="9"/>
      <c r="EYS41" s="9"/>
      <c r="EYT41" s="9"/>
      <c r="EYU41" s="9"/>
      <c r="EYV41" s="9"/>
      <c r="EYW41" s="9"/>
      <c r="EYX41" s="9"/>
      <c r="EYY41" s="9"/>
      <c r="EYZ41" s="9"/>
      <c r="EZA41" s="9"/>
      <c r="EZB41" s="9"/>
      <c r="EZC41" s="9"/>
      <c r="EZD41" s="9"/>
      <c r="EZE41" s="9"/>
      <c r="EZF41" s="9"/>
      <c r="EZG41" s="9"/>
      <c r="EZH41" s="9"/>
      <c r="EZI41" s="9"/>
      <c r="EZJ41" s="9"/>
      <c r="EZK41" s="9"/>
      <c r="EZL41" s="9"/>
      <c r="EZM41" s="9"/>
      <c r="EZN41" s="9"/>
      <c r="EZO41" s="9"/>
      <c r="EZP41" s="9"/>
      <c r="EZQ41" s="9"/>
      <c r="EZR41" s="9"/>
      <c r="EZS41" s="9"/>
      <c r="EZT41" s="9"/>
      <c r="EZU41" s="9"/>
      <c r="EZV41" s="9"/>
      <c r="EZW41" s="9"/>
      <c r="EZX41" s="9"/>
      <c r="EZY41" s="9"/>
      <c r="EZZ41" s="9"/>
      <c r="FAA41" s="9"/>
      <c r="FAB41" s="9"/>
      <c r="FAC41" s="9"/>
      <c r="FAD41" s="9"/>
      <c r="FAE41" s="9"/>
      <c r="FAF41" s="9"/>
      <c r="FAG41" s="9"/>
      <c r="FAH41" s="9"/>
      <c r="FAI41" s="9"/>
      <c r="FAJ41" s="9"/>
      <c r="FAK41" s="9"/>
      <c r="FAL41" s="9"/>
      <c r="FAM41" s="9"/>
      <c r="FAN41" s="9"/>
      <c r="FAO41" s="9"/>
      <c r="FAP41" s="9"/>
      <c r="FAQ41" s="9"/>
      <c r="FAR41" s="9"/>
      <c r="FAS41" s="9"/>
      <c r="FAT41" s="9"/>
      <c r="FAU41" s="9"/>
      <c r="FAV41" s="9"/>
      <c r="FAW41" s="9"/>
      <c r="FAX41" s="9"/>
      <c r="FAY41" s="9"/>
      <c r="FAZ41" s="9"/>
      <c r="FBA41" s="9"/>
      <c r="FBB41" s="9"/>
      <c r="FBC41" s="9"/>
      <c r="FBD41" s="9"/>
      <c r="FBE41" s="9"/>
      <c r="FBF41" s="9"/>
      <c r="FBG41" s="9"/>
      <c r="FBH41" s="9"/>
      <c r="FBI41" s="9"/>
      <c r="FBJ41" s="9"/>
      <c r="FBK41" s="9"/>
      <c r="FBL41" s="9"/>
      <c r="FBM41" s="9"/>
      <c r="FBN41" s="9"/>
      <c r="FBO41" s="9"/>
      <c r="FBP41" s="9"/>
      <c r="FBQ41" s="9"/>
      <c r="FBR41" s="9"/>
      <c r="FBS41" s="9"/>
      <c r="FBT41" s="9"/>
      <c r="FBU41" s="9"/>
      <c r="FBV41" s="9"/>
      <c r="FBW41" s="9"/>
      <c r="FBX41" s="9"/>
      <c r="FBY41" s="9"/>
      <c r="FBZ41" s="9"/>
      <c r="FCA41" s="9"/>
      <c r="FCB41" s="9"/>
      <c r="FCC41" s="9"/>
      <c r="FCD41" s="9"/>
      <c r="FCE41" s="9"/>
      <c r="FCF41" s="9"/>
      <c r="FCG41" s="9"/>
      <c r="FCH41" s="9"/>
      <c r="FCI41" s="9"/>
      <c r="FCJ41" s="9"/>
      <c r="FCK41" s="9"/>
      <c r="FCL41" s="9"/>
      <c r="FCM41" s="9"/>
      <c r="FCN41" s="9"/>
      <c r="FCO41" s="9"/>
      <c r="FCP41" s="9"/>
      <c r="FCQ41" s="9"/>
      <c r="FCR41" s="9"/>
      <c r="FCS41" s="9"/>
      <c r="FCT41" s="9"/>
      <c r="FCU41" s="9"/>
      <c r="FCV41" s="9"/>
      <c r="FCW41" s="9"/>
      <c r="FCX41" s="9"/>
      <c r="FCY41" s="9"/>
      <c r="FCZ41" s="9"/>
      <c r="FDA41" s="9"/>
      <c r="FDB41" s="9"/>
      <c r="FDC41" s="9"/>
      <c r="FDD41" s="9"/>
      <c r="FDE41" s="9"/>
      <c r="FDF41" s="9"/>
      <c r="FDG41" s="9"/>
      <c r="FDH41" s="9"/>
      <c r="FDI41" s="9"/>
      <c r="FDJ41" s="9"/>
      <c r="FDK41" s="9"/>
      <c r="FDL41" s="9"/>
      <c r="FDM41" s="9"/>
      <c r="FDN41" s="9"/>
      <c r="FDO41" s="9"/>
      <c r="FDP41" s="9"/>
      <c r="FDQ41" s="9"/>
      <c r="FDR41" s="9"/>
      <c r="FDS41" s="9"/>
      <c r="FDT41" s="9"/>
      <c r="FDU41" s="9"/>
      <c r="FDV41" s="9"/>
      <c r="FDW41" s="9"/>
      <c r="FDX41" s="9"/>
      <c r="FDY41" s="9"/>
      <c r="FDZ41" s="9"/>
      <c r="FEA41" s="9"/>
      <c r="FEB41" s="9"/>
      <c r="FEC41" s="9"/>
      <c r="FED41" s="9"/>
      <c r="FEE41" s="9"/>
      <c r="FEF41" s="9"/>
      <c r="FEG41" s="9"/>
      <c r="FEH41" s="9"/>
      <c r="FEI41" s="9"/>
      <c r="FEJ41" s="9"/>
      <c r="FEK41" s="9"/>
      <c r="FEL41" s="9"/>
      <c r="FEM41" s="9"/>
      <c r="FEN41" s="9"/>
      <c r="FEO41" s="9"/>
      <c r="FEP41" s="9"/>
      <c r="FEQ41" s="9"/>
      <c r="FER41" s="9"/>
      <c r="FES41" s="9"/>
      <c r="FET41" s="9"/>
      <c r="FEU41" s="9"/>
      <c r="FEV41" s="9"/>
      <c r="FEW41" s="9"/>
      <c r="FEX41" s="9"/>
      <c r="FEY41" s="9"/>
      <c r="FEZ41" s="9"/>
      <c r="FFA41" s="9"/>
      <c r="FFB41" s="9"/>
      <c r="FFC41" s="9"/>
      <c r="FFD41" s="9"/>
      <c r="FFE41" s="9"/>
      <c r="FFF41" s="9"/>
      <c r="FFG41" s="9"/>
      <c r="FFH41" s="9"/>
      <c r="FFI41" s="9"/>
      <c r="FFJ41" s="9"/>
      <c r="FFK41" s="9"/>
      <c r="FFL41" s="9"/>
      <c r="FFM41" s="9"/>
      <c r="FFN41" s="9"/>
      <c r="FFO41" s="9"/>
      <c r="FFP41" s="9"/>
      <c r="FFQ41" s="9"/>
      <c r="FFR41" s="9"/>
      <c r="FFS41" s="9"/>
      <c r="FFT41" s="9"/>
      <c r="FFU41" s="9"/>
      <c r="FFV41" s="9"/>
      <c r="FFW41" s="9"/>
      <c r="FFX41" s="9"/>
      <c r="FFY41" s="9"/>
      <c r="FFZ41" s="9"/>
      <c r="FGA41" s="9"/>
      <c r="FGB41" s="9"/>
      <c r="FGC41" s="9"/>
      <c r="FGD41" s="9"/>
      <c r="FGE41" s="9"/>
      <c r="FGF41" s="9"/>
      <c r="FGG41" s="9"/>
      <c r="FGH41" s="9"/>
      <c r="FGI41" s="9"/>
      <c r="FGJ41" s="9"/>
      <c r="FGK41" s="9"/>
      <c r="FGL41" s="9"/>
      <c r="FGM41" s="9"/>
      <c r="FGN41" s="9"/>
      <c r="FGO41" s="9"/>
      <c r="FGP41" s="9"/>
      <c r="FGQ41" s="9"/>
      <c r="FGR41" s="9"/>
      <c r="FGS41" s="9"/>
      <c r="FGT41" s="9"/>
      <c r="FGU41" s="9"/>
      <c r="FGV41" s="9"/>
      <c r="FGW41" s="9"/>
      <c r="FGX41" s="9"/>
      <c r="FGY41" s="9"/>
      <c r="FGZ41" s="9"/>
      <c r="FHA41" s="9"/>
      <c r="FHB41" s="9"/>
      <c r="FHC41" s="9"/>
      <c r="FHD41" s="9"/>
      <c r="FHE41" s="9"/>
      <c r="FHF41" s="9"/>
      <c r="FHG41" s="9"/>
      <c r="FHH41" s="9"/>
      <c r="FHI41" s="9"/>
      <c r="FHJ41" s="9"/>
      <c r="FHK41" s="9"/>
      <c r="FHL41" s="9"/>
      <c r="FHM41" s="9"/>
      <c r="FHN41" s="9"/>
      <c r="FHO41" s="9"/>
      <c r="FHP41" s="9"/>
      <c r="FHQ41" s="9"/>
      <c r="FHR41" s="9"/>
      <c r="FHS41" s="9"/>
      <c r="FHT41" s="9"/>
      <c r="FHU41" s="9"/>
      <c r="FHV41" s="9"/>
      <c r="FHW41" s="9"/>
      <c r="FHX41" s="9"/>
      <c r="FHY41" s="9"/>
      <c r="FHZ41" s="9"/>
      <c r="FIA41" s="9"/>
      <c r="FIB41" s="9"/>
      <c r="FIC41" s="9"/>
      <c r="FID41" s="9"/>
      <c r="FIE41" s="9"/>
      <c r="FIF41" s="9"/>
      <c r="FIG41" s="9"/>
      <c r="FIH41" s="9"/>
      <c r="FII41" s="9"/>
      <c r="FIJ41" s="9"/>
      <c r="FIK41" s="9"/>
      <c r="FIL41" s="9"/>
      <c r="FIM41" s="9"/>
      <c r="FIN41" s="9"/>
      <c r="FIO41" s="9"/>
      <c r="FIP41" s="9"/>
      <c r="FIQ41" s="9"/>
      <c r="FIR41" s="9"/>
      <c r="FIS41" s="9"/>
      <c r="FIT41" s="9"/>
      <c r="FIU41" s="9"/>
      <c r="FIV41" s="9"/>
      <c r="FIW41" s="9"/>
      <c r="FIX41" s="9"/>
      <c r="FIY41" s="9"/>
      <c r="FIZ41" s="9"/>
      <c r="FJA41" s="9"/>
      <c r="FJB41" s="9"/>
      <c r="FJC41" s="9"/>
      <c r="FJD41" s="9"/>
      <c r="FJE41" s="9"/>
      <c r="FJF41" s="9"/>
      <c r="FJG41" s="9"/>
      <c r="FJH41" s="9"/>
      <c r="FJI41" s="9"/>
      <c r="FJJ41" s="9"/>
      <c r="FJK41" s="9"/>
      <c r="FJL41" s="9"/>
      <c r="FJM41" s="9"/>
      <c r="FJN41" s="9"/>
      <c r="FJO41" s="9"/>
      <c r="FJP41" s="9"/>
      <c r="FJQ41" s="9"/>
      <c r="FJR41" s="9"/>
      <c r="FJS41" s="9"/>
      <c r="FJT41" s="9"/>
      <c r="FJU41" s="9"/>
      <c r="FJV41" s="9"/>
      <c r="FJW41" s="9"/>
      <c r="FJX41" s="9"/>
      <c r="FJY41" s="9"/>
      <c r="FJZ41" s="9"/>
      <c r="FKA41" s="9"/>
      <c r="FKB41" s="9"/>
      <c r="FKC41" s="9"/>
      <c r="FKD41" s="9"/>
      <c r="FKE41" s="9"/>
      <c r="FKF41" s="9"/>
      <c r="FKG41" s="9"/>
      <c r="FKH41" s="9"/>
      <c r="FKI41" s="9"/>
      <c r="FKJ41" s="9"/>
      <c r="FKK41" s="9"/>
      <c r="FKL41" s="9"/>
      <c r="FKM41" s="9"/>
      <c r="FKN41" s="9"/>
      <c r="FKO41" s="9"/>
      <c r="FKP41" s="9"/>
      <c r="FKQ41" s="9"/>
      <c r="FKR41" s="9"/>
      <c r="FKS41" s="9"/>
      <c r="FKT41" s="9"/>
      <c r="FKU41" s="9"/>
      <c r="FKV41" s="9"/>
      <c r="FKW41" s="9"/>
      <c r="FKX41" s="9"/>
      <c r="FKY41" s="9"/>
      <c r="FKZ41" s="9"/>
      <c r="FLA41" s="9"/>
      <c r="FLB41" s="9"/>
      <c r="FLC41" s="9"/>
      <c r="FLD41" s="9"/>
      <c r="FLE41" s="9"/>
      <c r="FLF41" s="9"/>
      <c r="FLG41" s="9"/>
      <c r="FLH41" s="9"/>
      <c r="FLI41" s="9"/>
      <c r="FLJ41" s="9"/>
      <c r="FLK41" s="9"/>
      <c r="FLL41" s="9"/>
      <c r="FLM41" s="9"/>
      <c r="FLN41" s="9"/>
      <c r="FLO41" s="9"/>
      <c r="FLP41" s="9"/>
      <c r="FLQ41" s="9"/>
      <c r="FLR41" s="9"/>
      <c r="FLS41" s="9"/>
      <c r="FLT41" s="9"/>
      <c r="FLU41" s="9"/>
      <c r="FLV41" s="9"/>
      <c r="FLW41" s="9"/>
      <c r="FLX41" s="9"/>
      <c r="FLY41" s="9"/>
      <c r="FLZ41" s="9"/>
      <c r="FMA41" s="9"/>
      <c r="FMB41" s="9"/>
      <c r="FMC41" s="9"/>
      <c r="FMD41" s="9"/>
      <c r="FME41" s="9"/>
      <c r="FMF41" s="9"/>
      <c r="FMG41" s="9"/>
      <c r="FMH41" s="9"/>
      <c r="FMI41" s="9"/>
      <c r="FMJ41" s="9"/>
      <c r="FMK41" s="9"/>
      <c r="FML41" s="9"/>
      <c r="FMM41" s="9"/>
      <c r="FMN41" s="9"/>
      <c r="FMO41" s="9"/>
      <c r="FMP41" s="9"/>
      <c r="FMQ41" s="9"/>
      <c r="FMR41" s="9"/>
      <c r="FMS41" s="9"/>
      <c r="FMT41" s="9"/>
      <c r="FMU41" s="9"/>
      <c r="FMV41" s="9"/>
      <c r="FMW41" s="9"/>
      <c r="FMX41" s="9"/>
      <c r="FMY41" s="9"/>
      <c r="FMZ41" s="9"/>
      <c r="FNA41" s="9"/>
      <c r="FNB41" s="9"/>
      <c r="FNC41" s="9"/>
      <c r="FND41" s="9"/>
      <c r="FNE41" s="9"/>
      <c r="FNF41" s="9"/>
      <c r="FNG41" s="9"/>
      <c r="FNH41" s="9"/>
      <c r="FNI41" s="9"/>
      <c r="FNJ41" s="9"/>
      <c r="FNK41" s="9"/>
      <c r="FNL41" s="9"/>
      <c r="FNM41" s="9"/>
      <c r="FNN41" s="9"/>
      <c r="FNO41" s="9"/>
      <c r="FNP41" s="9"/>
      <c r="FNQ41" s="9"/>
      <c r="FNR41" s="9"/>
      <c r="FNS41" s="9"/>
      <c r="FNT41" s="9"/>
      <c r="FNU41" s="9"/>
      <c r="FNV41" s="9"/>
      <c r="FNW41" s="9"/>
      <c r="FNX41" s="9"/>
      <c r="FNY41" s="9"/>
      <c r="FNZ41" s="9"/>
      <c r="FOA41" s="9"/>
      <c r="FOB41" s="9"/>
      <c r="FOC41" s="9"/>
      <c r="FOD41" s="9"/>
      <c r="FOE41" s="9"/>
      <c r="FOF41" s="9"/>
      <c r="FOG41" s="9"/>
      <c r="FOH41" s="9"/>
      <c r="FOI41" s="9"/>
      <c r="FOJ41" s="9"/>
      <c r="FOK41" s="9"/>
      <c r="FOL41" s="9"/>
      <c r="FOM41" s="9"/>
      <c r="FON41" s="9"/>
      <c r="FOO41" s="9"/>
      <c r="FOP41" s="9"/>
      <c r="FOQ41" s="9"/>
      <c r="FOR41" s="9"/>
      <c r="FOS41" s="9"/>
      <c r="FOT41" s="9"/>
      <c r="FOU41" s="9"/>
      <c r="FOV41" s="9"/>
      <c r="FOW41" s="9"/>
      <c r="FOX41" s="9"/>
      <c r="FOY41" s="9"/>
      <c r="FOZ41" s="9"/>
      <c r="FPA41" s="9"/>
      <c r="FPB41" s="9"/>
      <c r="FPC41" s="9"/>
      <c r="FPD41" s="9"/>
      <c r="FPE41" s="9"/>
      <c r="FPF41" s="9"/>
      <c r="FPG41" s="9"/>
      <c r="FPH41" s="9"/>
      <c r="FPI41" s="9"/>
      <c r="FPJ41" s="9"/>
      <c r="FPK41" s="9"/>
      <c r="FPL41" s="9"/>
      <c r="FPM41" s="9"/>
      <c r="FPN41" s="9"/>
      <c r="FPO41" s="9"/>
      <c r="FPP41" s="9"/>
      <c r="FPQ41" s="9"/>
      <c r="FPR41" s="9"/>
      <c r="FPS41" s="9"/>
      <c r="FPT41" s="9"/>
      <c r="FPU41" s="9"/>
      <c r="FPV41" s="9"/>
      <c r="FPW41" s="9"/>
      <c r="FPX41" s="9"/>
      <c r="FPY41" s="9"/>
      <c r="FPZ41" s="9"/>
      <c r="FQA41" s="9"/>
      <c r="FQB41" s="9"/>
      <c r="FQC41" s="9"/>
      <c r="FQD41" s="9"/>
      <c r="FQE41" s="9"/>
      <c r="FQF41" s="9"/>
      <c r="FQG41" s="9"/>
      <c r="FQH41" s="9"/>
      <c r="FQI41" s="9"/>
      <c r="FQJ41" s="9"/>
      <c r="FQK41" s="9"/>
      <c r="FQL41" s="9"/>
      <c r="FQM41" s="9"/>
      <c r="FQN41" s="9"/>
      <c r="FQO41" s="9"/>
      <c r="FQP41" s="9"/>
      <c r="FQQ41" s="9"/>
      <c r="FQR41" s="9"/>
      <c r="FQS41" s="9"/>
      <c r="FQT41" s="9"/>
      <c r="FQU41" s="9"/>
      <c r="FQV41" s="9"/>
      <c r="FQW41" s="9"/>
      <c r="FQX41" s="9"/>
      <c r="FQY41" s="9"/>
      <c r="FQZ41" s="9"/>
      <c r="FRA41" s="9"/>
      <c r="FRB41" s="9"/>
      <c r="FRC41" s="9"/>
      <c r="FRD41" s="9"/>
      <c r="FRE41" s="9"/>
      <c r="FRF41" s="9"/>
      <c r="FRG41" s="9"/>
      <c r="FRH41" s="9"/>
      <c r="FRI41" s="9"/>
      <c r="FRJ41" s="9"/>
      <c r="FRK41" s="9"/>
      <c r="FRL41" s="9"/>
      <c r="FRM41" s="9"/>
      <c r="FRN41" s="9"/>
      <c r="FRO41" s="9"/>
      <c r="FRP41" s="9"/>
      <c r="FRQ41" s="9"/>
      <c r="FRR41" s="9"/>
      <c r="FRS41" s="9"/>
      <c r="FRT41" s="9"/>
      <c r="FRU41" s="9"/>
      <c r="FRV41" s="9"/>
      <c r="FRW41" s="9"/>
      <c r="FRX41" s="9"/>
      <c r="FRY41" s="9"/>
      <c r="FRZ41" s="9"/>
      <c r="FSA41" s="9"/>
      <c r="FSB41" s="9"/>
      <c r="FSC41" s="9"/>
      <c r="FSD41" s="9"/>
      <c r="FSE41" s="9"/>
      <c r="FSF41" s="9"/>
      <c r="FSG41" s="9"/>
      <c r="FSH41" s="9"/>
      <c r="FSI41" s="9"/>
      <c r="FSJ41" s="9"/>
      <c r="FSK41" s="9"/>
      <c r="FSL41" s="9"/>
      <c r="FSM41" s="9"/>
      <c r="FSN41" s="9"/>
      <c r="FSO41" s="9"/>
      <c r="FSP41" s="9"/>
      <c r="FSQ41" s="9"/>
      <c r="FSR41" s="9"/>
      <c r="FSS41" s="9"/>
      <c r="FST41" s="9"/>
      <c r="FSU41" s="9"/>
      <c r="FSV41" s="9"/>
      <c r="FSW41" s="9"/>
      <c r="FSX41" s="9"/>
      <c r="FSY41" s="9"/>
      <c r="FSZ41" s="9"/>
      <c r="FTA41" s="9"/>
      <c r="FTB41" s="9"/>
      <c r="FTC41" s="9"/>
      <c r="FTD41" s="9"/>
      <c r="FTE41" s="9"/>
      <c r="FTF41" s="9"/>
      <c r="FTG41" s="9"/>
      <c r="FTH41" s="9"/>
      <c r="FTI41" s="9"/>
      <c r="FTJ41" s="9"/>
      <c r="FTK41" s="9"/>
      <c r="FTL41" s="9"/>
      <c r="FTM41" s="9"/>
      <c r="FTN41" s="9"/>
      <c r="FTO41" s="9"/>
      <c r="FTP41" s="9"/>
      <c r="FTQ41" s="9"/>
      <c r="FTR41" s="9"/>
      <c r="FTS41" s="9"/>
      <c r="FTT41" s="9"/>
      <c r="FTU41" s="9"/>
      <c r="FTV41" s="9"/>
      <c r="FTW41" s="9"/>
      <c r="FTX41" s="9"/>
      <c r="FTY41" s="9"/>
      <c r="FTZ41" s="9"/>
      <c r="FUA41" s="9"/>
      <c r="FUB41" s="9"/>
      <c r="FUC41" s="9"/>
      <c r="FUD41" s="9"/>
      <c r="FUE41" s="9"/>
      <c r="FUF41" s="9"/>
      <c r="FUG41" s="9"/>
      <c r="FUH41" s="9"/>
      <c r="FUI41" s="9"/>
      <c r="FUJ41" s="9"/>
      <c r="FUK41" s="9"/>
      <c r="FUL41" s="9"/>
      <c r="FUM41" s="9"/>
      <c r="FUN41" s="9"/>
      <c r="FUO41" s="9"/>
      <c r="FUP41" s="9"/>
      <c r="FUQ41" s="9"/>
      <c r="FUR41" s="9"/>
      <c r="FUS41" s="9"/>
      <c r="FUT41" s="9"/>
      <c r="FUU41" s="9"/>
      <c r="FUV41" s="9"/>
      <c r="FUW41" s="9"/>
      <c r="FUX41" s="9"/>
      <c r="FUY41" s="9"/>
      <c r="FUZ41" s="9"/>
      <c r="FVA41" s="9"/>
      <c r="FVB41" s="9"/>
      <c r="FVC41" s="9"/>
      <c r="FVD41" s="9"/>
      <c r="FVE41" s="9"/>
      <c r="FVF41" s="9"/>
      <c r="FVG41" s="9"/>
      <c r="FVH41" s="9"/>
      <c r="FVI41" s="9"/>
      <c r="FVJ41" s="9"/>
      <c r="FVK41" s="9"/>
      <c r="FVL41" s="9"/>
      <c r="FVM41" s="9"/>
      <c r="FVN41" s="9"/>
      <c r="FVO41" s="9"/>
      <c r="FVP41" s="9"/>
      <c r="FVQ41" s="9"/>
      <c r="FVR41" s="9"/>
      <c r="FVS41" s="9"/>
      <c r="FVT41" s="9"/>
      <c r="FVU41" s="9"/>
      <c r="FVV41" s="9"/>
      <c r="FVW41" s="9"/>
      <c r="FVX41" s="9"/>
      <c r="FVY41" s="9"/>
      <c r="FVZ41" s="9"/>
      <c r="FWA41" s="9"/>
      <c r="FWB41" s="9"/>
      <c r="FWC41" s="9"/>
      <c r="FWD41" s="9"/>
      <c r="FWE41" s="9"/>
      <c r="FWF41" s="9"/>
      <c r="FWG41" s="9"/>
      <c r="FWH41" s="9"/>
      <c r="FWI41" s="9"/>
      <c r="FWJ41" s="9"/>
      <c r="FWK41" s="9"/>
      <c r="FWL41" s="9"/>
      <c r="FWM41" s="9"/>
      <c r="FWN41" s="9"/>
      <c r="FWO41" s="9"/>
      <c r="FWP41" s="9"/>
      <c r="FWQ41" s="9"/>
      <c r="FWR41" s="9"/>
      <c r="FWS41" s="9"/>
      <c r="FWT41" s="9"/>
      <c r="FWU41" s="9"/>
      <c r="FWV41" s="9"/>
      <c r="FWW41" s="9"/>
      <c r="FWX41" s="9"/>
      <c r="FWY41" s="9"/>
      <c r="FWZ41" s="9"/>
      <c r="FXA41" s="9"/>
      <c r="FXB41" s="9"/>
      <c r="FXC41" s="9"/>
      <c r="FXD41" s="9"/>
      <c r="FXE41" s="9"/>
      <c r="FXF41" s="9"/>
      <c r="FXG41" s="9"/>
      <c r="FXH41" s="9"/>
      <c r="FXI41" s="9"/>
      <c r="FXJ41" s="9"/>
      <c r="FXK41" s="9"/>
      <c r="FXL41" s="9"/>
      <c r="FXM41" s="9"/>
      <c r="FXN41" s="9"/>
      <c r="FXO41" s="9"/>
      <c r="FXP41" s="9"/>
      <c r="FXQ41" s="9"/>
      <c r="FXR41" s="9"/>
      <c r="FXS41" s="9"/>
      <c r="FXT41" s="9"/>
      <c r="FXU41" s="9"/>
      <c r="FXV41" s="9"/>
      <c r="FXW41" s="9"/>
      <c r="FXX41" s="9"/>
      <c r="FXY41" s="9"/>
      <c r="FXZ41" s="9"/>
      <c r="FYA41" s="9"/>
      <c r="FYB41" s="9"/>
      <c r="FYC41" s="9"/>
      <c r="FYD41" s="9"/>
      <c r="FYE41" s="9"/>
      <c r="FYF41" s="9"/>
      <c r="FYG41" s="9"/>
      <c r="FYH41" s="9"/>
      <c r="FYI41" s="9"/>
      <c r="FYJ41" s="9"/>
      <c r="FYK41" s="9"/>
      <c r="FYL41" s="9"/>
      <c r="FYM41" s="9"/>
      <c r="FYN41" s="9"/>
      <c r="FYO41" s="9"/>
      <c r="FYP41" s="9"/>
      <c r="FYQ41" s="9"/>
      <c r="FYR41" s="9"/>
      <c r="FYS41" s="9"/>
      <c r="FYT41" s="9"/>
      <c r="FYU41" s="9"/>
      <c r="FYV41" s="9"/>
      <c r="FYW41" s="9"/>
      <c r="FYX41" s="9"/>
      <c r="FYY41" s="9"/>
      <c r="FYZ41" s="9"/>
      <c r="FZA41" s="9"/>
      <c r="FZB41" s="9"/>
      <c r="FZC41" s="9"/>
      <c r="FZD41" s="9"/>
      <c r="FZE41" s="9"/>
      <c r="FZF41" s="9"/>
      <c r="FZG41" s="9"/>
      <c r="FZH41" s="9"/>
      <c r="FZI41" s="9"/>
      <c r="FZJ41" s="9"/>
      <c r="FZK41" s="9"/>
      <c r="FZL41" s="9"/>
      <c r="FZM41" s="9"/>
      <c r="FZN41" s="9"/>
      <c r="FZO41" s="9"/>
      <c r="FZP41" s="9"/>
      <c r="FZQ41" s="9"/>
      <c r="FZR41" s="9"/>
      <c r="FZS41" s="9"/>
      <c r="FZT41" s="9"/>
      <c r="FZU41" s="9"/>
      <c r="FZV41" s="9"/>
      <c r="FZW41" s="9"/>
      <c r="FZX41" s="9"/>
      <c r="FZY41" s="9"/>
      <c r="FZZ41" s="9"/>
      <c r="GAA41" s="9"/>
      <c r="GAB41" s="9"/>
      <c r="GAC41" s="9"/>
      <c r="GAD41" s="9"/>
      <c r="GAE41" s="9"/>
      <c r="GAF41" s="9"/>
      <c r="GAG41" s="9"/>
      <c r="GAH41" s="9"/>
      <c r="GAI41" s="9"/>
      <c r="GAJ41" s="9"/>
      <c r="GAK41" s="9"/>
      <c r="GAL41" s="9"/>
      <c r="GAM41" s="9"/>
      <c r="GAN41" s="9"/>
      <c r="GAO41" s="9"/>
      <c r="GAP41" s="9"/>
      <c r="GAQ41" s="9"/>
      <c r="GAR41" s="9"/>
      <c r="GAS41" s="9"/>
      <c r="GAT41" s="9"/>
      <c r="GAU41" s="9"/>
      <c r="GAV41" s="9"/>
      <c r="GAW41" s="9"/>
      <c r="GAX41" s="9"/>
      <c r="GAY41" s="9"/>
      <c r="GAZ41" s="9"/>
      <c r="GBA41" s="9"/>
      <c r="GBB41" s="9"/>
      <c r="GBC41" s="9"/>
      <c r="GBD41" s="9"/>
      <c r="GBE41" s="9"/>
      <c r="GBF41" s="9"/>
      <c r="GBG41" s="9"/>
      <c r="GBH41" s="9"/>
      <c r="GBI41" s="9"/>
      <c r="GBJ41" s="9"/>
      <c r="GBK41" s="9"/>
      <c r="GBL41" s="9"/>
      <c r="GBM41" s="9"/>
      <c r="GBN41" s="9"/>
      <c r="GBO41" s="9"/>
      <c r="GBP41" s="9"/>
      <c r="GBQ41" s="9"/>
      <c r="GBR41" s="9"/>
      <c r="GBS41" s="9"/>
      <c r="GBT41" s="9"/>
      <c r="GBU41" s="9"/>
      <c r="GBV41" s="9"/>
      <c r="GBW41" s="9"/>
      <c r="GBX41" s="9"/>
      <c r="GBY41" s="9"/>
      <c r="GBZ41" s="9"/>
      <c r="GCA41" s="9"/>
      <c r="GCB41" s="9"/>
      <c r="GCC41" s="9"/>
      <c r="GCD41" s="9"/>
      <c r="GCE41" s="9"/>
      <c r="GCF41" s="9"/>
      <c r="GCG41" s="9"/>
      <c r="GCH41" s="9"/>
      <c r="GCI41" s="9"/>
      <c r="GCJ41" s="9"/>
      <c r="GCK41" s="9"/>
      <c r="GCL41" s="9"/>
      <c r="GCM41" s="9"/>
      <c r="GCN41" s="9"/>
      <c r="GCO41" s="9"/>
      <c r="GCP41" s="9"/>
      <c r="GCQ41" s="9"/>
      <c r="GCR41" s="9"/>
      <c r="GCS41" s="9"/>
      <c r="GCT41" s="9"/>
      <c r="GCU41" s="9"/>
      <c r="GCV41" s="9"/>
      <c r="GCW41" s="9"/>
      <c r="GCX41" s="9"/>
      <c r="GCY41" s="9"/>
      <c r="GCZ41" s="9"/>
      <c r="GDA41" s="9"/>
      <c r="GDB41" s="9"/>
      <c r="GDC41" s="9"/>
      <c r="GDD41" s="9"/>
      <c r="GDE41" s="9"/>
      <c r="GDF41" s="9"/>
      <c r="GDG41" s="9"/>
      <c r="GDH41" s="9"/>
      <c r="GDI41" s="9"/>
      <c r="GDJ41" s="9"/>
      <c r="GDK41" s="9"/>
      <c r="GDL41" s="9"/>
      <c r="GDM41" s="9"/>
      <c r="GDN41" s="9"/>
      <c r="GDO41" s="9"/>
      <c r="GDP41" s="9"/>
      <c r="GDQ41" s="9"/>
      <c r="GDR41" s="9"/>
      <c r="GDS41" s="9"/>
      <c r="GDT41" s="9"/>
      <c r="GDU41" s="9"/>
      <c r="GDV41" s="9"/>
      <c r="GDW41" s="9"/>
      <c r="GDX41" s="9"/>
      <c r="GDY41" s="9"/>
      <c r="GDZ41" s="9"/>
      <c r="GEA41" s="9"/>
      <c r="GEB41" s="9"/>
      <c r="GEC41" s="9"/>
      <c r="GED41" s="9"/>
      <c r="GEE41" s="9"/>
      <c r="GEF41" s="9"/>
      <c r="GEG41" s="9"/>
      <c r="GEH41" s="9"/>
      <c r="GEI41" s="9"/>
      <c r="GEJ41" s="9"/>
      <c r="GEK41" s="9"/>
      <c r="GEL41" s="9"/>
      <c r="GEM41" s="9"/>
      <c r="GEN41" s="9"/>
      <c r="GEO41" s="9"/>
      <c r="GEP41" s="9"/>
      <c r="GEQ41" s="9"/>
      <c r="GER41" s="9"/>
      <c r="GES41" s="9"/>
      <c r="GET41" s="9"/>
      <c r="GEU41" s="9"/>
      <c r="GEV41" s="9"/>
      <c r="GEW41" s="9"/>
      <c r="GEX41" s="9"/>
      <c r="GEY41" s="9"/>
      <c r="GEZ41" s="9"/>
      <c r="GFA41" s="9"/>
      <c r="GFB41" s="9"/>
      <c r="GFC41" s="9"/>
      <c r="GFD41" s="9"/>
      <c r="GFE41" s="9"/>
      <c r="GFF41" s="9"/>
      <c r="GFG41" s="9"/>
      <c r="GFH41" s="9"/>
      <c r="GFI41" s="9"/>
      <c r="GFJ41" s="9"/>
      <c r="GFK41" s="9"/>
      <c r="GFL41" s="9"/>
      <c r="GFM41" s="9"/>
      <c r="GFN41" s="9"/>
      <c r="GFO41" s="9"/>
      <c r="GFP41" s="9"/>
      <c r="GFQ41" s="9"/>
      <c r="GFR41" s="9"/>
      <c r="GFS41" s="9"/>
      <c r="GFT41" s="9"/>
      <c r="GFU41" s="9"/>
      <c r="GFV41" s="9"/>
      <c r="GFW41" s="9"/>
      <c r="GFX41" s="9"/>
      <c r="GFY41" s="9"/>
      <c r="GFZ41" s="9"/>
      <c r="GGA41" s="9"/>
      <c r="GGB41" s="9"/>
      <c r="GGC41" s="9"/>
      <c r="GGD41" s="9"/>
      <c r="GGE41" s="9"/>
      <c r="GGF41" s="9"/>
      <c r="GGG41" s="9"/>
      <c r="GGH41" s="9"/>
      <c r="GGI41" s="9"/>
      <c r="GGJ41" s="9"/>
      <c r="GGK41" s="9"/>
      <c r="GGL41" s="9"/>
      <c r="GGM41" s="9"/>
      <c r="GGN41" s="9"/>
      <c r="GGO41" s="9"/>
      <c r="GGP41" s="9"/>
      <c r="GGQ41" s="9"/>
      <c r="GGR41" s="9"/>
      <c r="GGS41" s="9"/>
      <c r="GGT41" s="9"/>
      <c r="GGU41" s="9"/>
      <c r="GGV41" s="9"/>
      <c r="GGW41" s="9"/>
      <c r="GGX41" s="9"/>
      <c r="GGY41" s="9"/>
      <c r="GGZ41" s="9"/>
      <c r="GHA41" s="9"/>
      <c r="GHB41" s="9"/>
      <c r="GHC41" s="9"/>
      <c r="GHD41" s="9"/>
      <c r="GHE41" s="9"/>
      <c r="GHF41" s="9"/>
      <c r="GHG41" s="9"/>
      <c r="GHH41" s="9"/>
      <c r="GHI41" s="9"/>
      <c r="GHJ41" s="9"/>
      <c r="GHK41" s="9"/>
      <c r="GHL41" s="9"/>
      <c r="GHM41" s="9"/>
      <c r="GHN41" s="9"/>
      <c r="GHO41" s="9"/>
      <c r="GHP41" s="9"/>
      <c r="GHQ41" s="9"/>
      <c r="GHR41" s="9"/>
      <c r="GHS41" s="9"/>
      <c r="GHT41" s="9"/>
      <c r="GHU41" s="9"/>
      <c r="GHV41" s="9"/>
      <c r="GHW41" s="9"/>
      <c r="GHX41" s="9"/>
      <c r="GHY41" s="9"/>
      <c r="GHZ41" s="9"/>
      <c r="GIA41" s="9"/>
      <c r="GIB41" s="9"/>
      <c r="GIC41" s="9"/>
      <c r="GID41" s="9"/>
      <c r="GIE41" s="9"/>
      <c r="GIF41" s="9"/>
      <c r="GIG41" s="9"/>
      <c r="GIH41" s="9"/>
      <c r="GII41" s="9"/>
      <c r="GIJ41" s="9"/>
      <c r="GIK41" s="9"/>
      <c r="GIL41" s="9"/>
      <c r="GIM41" s="9"/>
      <c r="GIN41" s="9"/>
      <c r="GIO41" s="9"/>
      <c r="GIP41" s="9"/>
      <c r="GIQ41" s="9"/>
      <c r="GIR41" s="9"/>
      <c r="GIS41" s="9"/>
      <c r="GIT41" s="9"/>
      <c r="GIU41" s="9"/>
      <c r="GIV41" s="9"/>
      <c r="GIW41" s="9"/>
      <c r="GIX41" s="9"/>
      <c r="GIY41" s="9"/>
      <c r="GIZ41" s="9"/>
      <c r="GJA41" s="9"/>
      <c r="GJB41" s="9"/>
      <c r="GJC41" s="9"/>
      <c r="GJD41" s="9"/>
      <c r="GJE41" s="9"/>
      <c r="GJF41" s="9"/>
      <c r="GJG41" s="9"/>
      <c r="GJH41" s="9"/>
      <c r="GJI41" s="9"/>
      <c r="GJJ41" s="9"/>
      <c r="GJK41" s="9"/>
      <c r="GJL41" s="9"/>
      <c r="GJM41" s="9"/>
      <c r="GJN41" s="9"/>
      <c r="GJO41" s="9"/>
      <c r="GJP41" s="9"/>
      <c r="GJQ41" s="9"/>
      <c r="GJR41" s="9"/>
      <c r="GJS41" s="9"/>
      <c r="GJT41" s="9"/>
      <c r="GJU41" s="9"/>
      <c r="GJV41" s="9"/>
      <c r="GJW41" s="9"/>
      <c r="GJX41" s="9"/>
      <c r="GJY41" s="9"/>
      <c r="GJZ41" s="9"/>
      <c r="GKA41" s="9"/>
      <c r="GKB41" s="9"/>
      <c r="GKC41" s="9"/>
      <c r="GKD41" s="9"/>
      <c r="GKE41" s="9"/>
      <c r="GKF41" s="9"/>
      <c r="GKG41" s="9"/>
      <c r="GKH41" s="9"/>
      <c r="GKI41" s="9"/>
      <c r="GKJ41" s="9"/>
      <c r="GKK41" s="9"/>
      <c r="GKL41" s="9"/>
      <c r="GKM41" s="9"/>
      <c r="GKN41" s="9"/>
      <c r="GKO41" s="9"/>
      <c r="GKP41" s="9"/>
      <c r="GKQ41" s="9"/>
      <c r="GKR41" s="9"/>
      <c r="GKS41" s="9"/>
      <c r="GKT41" s="9"/>
      <c r="GKU41" s="9"/>
      <c r="GKV41" s="9"/>
      <c r="GKW41" s="9"/>
      <c r="GKX41" s="9"/>
      <c r="GKY41" s="9"/>
      <c r="GKZ41" s="9"/>
      <c r="GLA41" s="9"/>
      <c r="GLB41" s="9"/>
      <c r="GLC41" s="9"/>
      <c r="GLD41" s="9"/>
      <c r="GLE41" s="9"/>
      <c r="GLF41" s="9"/>
      <c r="GLG41" s="9"/>
      <c r="GLH41" s="9"/>
      <c r="GLI41" s="9"/>
      <c r="GLJ41" s="9"/>
      <c r="GLK41" s="9"/>
      <c r="GLL41" s="9"/>
      <c r="GLM41" s="9"/>
      <c r="GLN41" s="9"/>
      <c r="GLO41" s="9"/>
      <c r="GLP41" s="9"/>
      <c r="GLQ41" s="9"/>
      <c r="GLR41" s="9"/>
      <c r="GLS41" s="9"/>
      <c r="GLT41" s="9"/>
      <c r="GLU41" s="9"/>
      <c r="GLV41" s="9"/>
      <c r="GLW41" s="9"/>
      <c r="GLX41" s="9"/>
      <c r="GLY41" s="9"/>
      <c r="GLZ41" s="9"/>
      <c r="GMA41" s="9"/>
      <c r="GMB41" s="9"/>
      <c r="GMC41" s="9"/>
      <c r="GMD41" s="9"/>
      <c r="GME41" s="9"/>
      <c r="GMF41" s="9"/>
      <c r="GMG41" s="9"/>
      <c r="GMH41" s="9"/>
      <c r="GMI41" s="9"/>
      <c r="GMJ41" s="9"/>
      <c r="GMK41" s="9"/>
      <c r="GML41" s="9"/>
      <c r="GMM41" s="9"/>
      <c r="GMN41" s="9"/>
      <c r="GMO41" s="9"/>
      <c r="GMP41" s="9"/>
      <c r="GMQ41" s="9"/>
      <c r="GMR41" s="9"/>
      <c r="GMS41" s="9"/>
      <c r="GMT41" s="9"/>
      <c r="GMU41" s="9"/>
      <c r="GMV41" s="9"/>
      <c r="GMW41" s="9"/>
      <c r="GMX41" s="9"/>
      <c r="GMY41" s="9"/>
      <c r="GMZ41" s="9"/>
      <c r="GNA41" s="9"/>
      <c r="GNB41" s="9"/>
      <c r="GNC41" s="9"/>
      <c r="GND41" s="9"/>
      <c r="GNE41" s="9"/>
      <c r="GNF41" s="9"/>
      <c r="GNG41" s="9"/>
      <c r="GNH41" s="9"/>
      <c r="GNI41" s="9"/>
      <c r="GNJ41" s="9"/>
      <c r="GNK41" s="9"/>
      <c r="GNL41" s="9"/>
      <c r="GNM41" s="9"/>
      <c r="GNN41" s="9"/>
      <c r="GNO41" s="9"/>
      <c r="GNP41" s="9"/>
      <c r="GNQ41" s="9"/>
      <c r="GNR41" s="9"/>
      <c r="GNS41" s="9"/>
      <c r="GNT41" s="9"/>
      <c r="GNU41" s="9"/>
      <c r="GNV41" s="9"/>
      <c r="GNW41" s="9"/>
      <c r="GNX41" s="9"/>
      <c r="GNY41" s="9"/>
      <c r="GNZ41" s="9"/>
      <c r="GOA41" s="9"/>
      <c r="GOB41" s="9"/>
      <c r="GOC41" s="9"/>
      <c r="GOD41" s="9"/>
      <c r="GOE41" s="9"/>
      <c r="GOF41" s="9"/>
      <c r="GOG41" s="9"/>
      <c r="GOH41" s="9"/>
      <c r="GOI41" s="9"/>
      <c r="GOJ41" s="9"/>
      <c r="GOK41" s="9"/>
      <c r="GOL41" s="9"/>
      <c r="GOM41" s="9"/>
      <c r="GON41" s="9"/>
      <c r="GOO41" s="9"/>
      <c r="GOP41" s="9"/>
      <c r="GOQ41" s="9"/>
      <c r="GOR41" s="9"/>
      <c r="GOS41" s="9"/>
      <c r="GOT41" s="9"/>
      <c r="GOU41" s="9"/>
      <c r="GOV41" s="9"/>
      <c r="GOW41" s="9"/>
      <c r="GOX41" s="9"/>
      <c r="GOY41" s="9"/>
      <c r="GOZ41" s="9"/>
      <c r="GPA41" s="9"/>
      <c r="GPB41" s="9"/>
      <c r="GPC41" s="9"/>
      <c r="GPD41" s="9"/>
      <c r="GPE41" s="9"/>
      <c r="GPF41" s="9"/>
      <c r="GPG41" s="9"/>
      <c r="GPH41" s="9"/>
      <c r="GPI41" s="9"/>
      <c r="GPJ41" s="9"/>
      <c r="GPK41" s="9"/>
      <c r="GPL41" s="9"/>
      <c r="GPM41" s="9"/>
      <c r="GPN41" s="9"/>
      <c r="GPO41" s="9"/>
      <c r="GPP41" s="9"/>
      <c r="GPQ41" s="9"/>
      <c r="GPR41" s="9"/>
      <c r="GPS41" s="9"/>
      <c r="GPT41" s="9"/>
      <c r="GPU41" s="9"/>
      <c r="GPV41" s="9"/>
      <c r="GPW41" s="9"/>
      <c r="GPX41" s="9"/>
      <c r="GPY41" s="9"/>
      <c r="GPZ41" s="9"/>
      <c r="GQA41" s="9"/>
      <c r="GQB41" s="9"/>
      <c r="GQC41" s="9"/>
      <c r="GQD41" s="9"/>
      <c r="GQE41" s="9"/>
      <c r="GQF41" s="9"/>
      <c r="GQG41" s="9"/>
      <c r="GQH41" s="9"/>
      <c r="GQI41" s="9"/>
      <c r="GQJ41" s="9"/>
      <c r="GQK41" s="9"/>
      <c r="GQL41" s="9"/>
      <c r="GQM41" s="9"/>
      <c r="GQN41" s="9"/>
      <c r="GQO41" s="9"/>
      <c r="GQP41" s="9"/>
      <c r="GQQ41" s="9"/>
      <c r="GQR41" s="9"/>
      <c r="GQS41" s="9"/>
      <c r="GQT41" s="9"/>
      <c r="GQU41" s="9"/>
      <c r="GQV41" s="9"/>
      <c r="GQW41" s="9"/>
      <c r="GQX41" s="9"/>
      <c r="GQY41" s="9"/>
      <c r="GQZ41" s="9"/>
      <c r="GRA41" s="9"/>
      <c r="GRB41" s="9"/>
      <c r="GRC41" s="9"/>
      <c r="GRD41" s="9"/>
      <c r="GRE41" s="9"/>
      <c r="GRF41" s="9"/>
      <c r="GRG41" s="9"/>
      <c r="GRH41" s="9"/>
      <c r="GRI41" s="9"/>
      <c r="GRJ41" s="9"/>
      <c r="GRK41" s="9"/>
      <c r="GRL41" s="9"/>
      <c r="GRM41" s="9"/>
      <c r="GRN41" s="9"/>
      <c r="GRO41" s="9"/>
      <c r="GRP41" s="9"/>
      <c r="GRQ41" s="9"/>
      <c r="GRR41" s="9"/>
      <c r="GRS41" s="9"/>
      <c r="GRT41" s="9"/>
      <c r="GRU41" s="9"/>
      <c r="GRV41" s="9"/>
      <c r="GRW41" s="9"/>
      <c r="GRX41" s="9"/>
      <c r="GRY41" s="9"/>
      <c r="GRZ41" s="9"/>
      <c r="GSA41" s="9"/>
      <c r="GSB41" s="9"/>
      <c r="GSC41" s="9"/>
      <c r="GSD41" s="9"/>
      <c r="GSE41" s="9"/>
      <c r="GSF41" s="9"/>
      <c r="GSG41" s="9"/>
      <c r="GSH41" s="9"/>
      <c r="GSI41" s="9"/>
      <c r="GSJ41" s="9"/>
      <c r="GSK41" s="9"/>
      <c r="GSL41" s="9"/>
      <c r="GSM41" s="9"/>
      <c r="GSN41" s="9"/>
      <c r="GSO41" s="9"/>
      <c r="GSP41" s="9"/>
      <c r="GSQ41" s="9"/>
      <c r="GSR41" s="9"/>
      <c r="GSS41" s="9"/>
      <c r="GST41" s="9"/>
      <c r="GSU41" s="9"/>
      <c r="GSV41" s="9"/>
      <c r="GSW41" s="9"/>
      <c r="GSX41" s="9"/>
      <c r="GSY41" s="9"/>
      <c r="GSZ41" s="9"/>
      <c r="GTA41" s="9"/>
      <c r="GTB41" s="9"/>
      <c r="GTC41" s="9"/>
      <c r="GTD41" s="9"/>
      <c r="GTE41" s="9"/>
      <c r="GTF41" s="9"/>
      <c r="GTG41" s="9"/>
      <c r="GTH41" s="9"/>
      <c r="GTI41" s="9"/>
      <c r="GTJ41" s="9"/>
      <c r="GTK41" s="9"/>
      <c r="GTL41" s="9"/>
      <c r="GTM41" s="9"/>
      <c r="GTN41" s="9"/>
      <c r="GTO41" s="9"/>
      <c r="GTP41" s="9"/>
      <c r="GTQ41" s="9"/>
      <c r="GTR41" s="9"/>
      <c r="GTS41" s="9"/>
      <c r="GTT41" s="9"/>
      <c r="GTU41" s="9"/>
      <c r="GTV41" s="9"/>
      <c r="GTW41" s="9"/>
      <c r="GTX41" s="9"/>
      <c r="GTY41" s="9"/>
      <c r="GTZ41" s="9"/>
      <c r="GUA41" s="9"/>
      <c r="GUB41" s="9"/>
      <c r="GUC41" s="9"/>
      <c r="GUD41" s="9"/>
      <c r="GUE41" s="9"/>
      <c r="GUF41" s="9"/>
      <c r="GUG41" s="9"/>
      <c r="GUH41" s="9"/>
      <c r="GUI41" s="9"/>
      <c r="GUJ41" s="9"/>
      <c r="GUK41" s="9"/>
      <c r="GUL41" s="9"/>
      <c r="GUM41" s="9"/>
      <c r="GUN41" s="9"/>
      <c r="GUO41" s="9"/>
      <c r="GUP41" s="9"/>
      <c r="GUQ41" s="9"/>
      <c r="GUR41" s="9"/>
      <c r="GUS41" s="9"/>
      <c r="GUT41" s="9"/>
      <c r="GUU41" s="9"/>
      <c r="GUV41" s="9"/>
      <c r="GUW41" s="9"/>
      <c r="GUX41" s="9"/>
      <c r="GUY41" s="9"/>
      <c r="GUZ41" s="9"/>
      <c r="GVA41" s="9"/>
      <c r="GVB41" s="9"/>
      <c r="GVC41" s="9"/>
      <c r="GVD41" s="9"/>
      <c r="GVE41" s="9"/>
      <c r="GVF41" s="9"/>
      <c r="GVG41" s="9"/>
      <c r="GVH41" s="9"/>
      <c r="GVI41" s="9"/>
      <c r="GVJ41" s="9"/>
      <c r="GVK41" s="9"/>
      <c r="GVL41" s="9"/>
      <c r="GVM41" s="9"/>
      <c r="GVN41" s="9"/>
      <c r="GVO41" s="9"/>
      <c r="GVP41" s="9"/>
      <c r="GVQ41" s="9"/>
      <c r="GVR41" s="9"/>
      <c r="GVS41" s="9"/>
      <c r="GVT41" s="9"/>
      <c r="GVU41" s="9"/>
      <c r="GVV41" s="9"/>
      <c r="GVW41" s="9"/>
      <c r="GVX41" s="9"/>
      <c r="GVY41" s="9"/>
      <c r="GVZ41" s="9"/>
      <c r="GWA41" s="9"/>
      <c r="GWB41" s="9"/>
      <c r="GWC41" s="9"/>
      <c r="GWD41" s="9"/>
      <c r="GWE41" s="9"/>
      <c r="GWF41" s="9"/>
      <c r="GWG41" s="9"/>
      <c r="GWH41" s="9"/>
      <c r="GWI41" s="9"/>
      <c r="GWJ41" s="9"/>
      <c r="GWK41" s="9"/>
      <c r="GWL41" s="9"/>
      <c r="GWM41" s="9"/>
      <c r="GWN41" s="9"/>
      <c r="GWO41" s="9"/>
      <c r="GWP41" s="9"/>
      <c r="GWQ41" s="9"/>
      <c r="GWR41" s="9"/>
      <c r="GWS41" s="9"/>
      <c r="GWT41" s="9"/>
      <c r="GWU41" s="9"/>
      <c r="GWV41" s="9"/>
      <c r="GWW41" s="9"/>
      <c r="GWX41" s="9"/>
      <c r="GWY41" s="9"/>
      <c r="GWZ41" s="9"/>
      <c r="GXA41" s="9"/>
      <c r="GXB41" s="9"/>
      <c r="GXC41" s="9"/>
      <c r="GXD41" s="9"/>
      <c r="GXE41" s="9"/>
      <c r="GXF41" s="9"/>
      <c r="GXG41" s="9"/>
      <c r="GXH41" s="9"/>
      <c r="GXI41" s="9"/>
      <c r="GXJ41" s="9"/>
      <c r="GXK41" s="9"/>
      <c r="GXL41" s="9"/>
      <c r="GXM41" s="9"/>
      <c r="GXN41" s="9"/>
      <c r="GXO41" s="9"/>
      <c r="GXP41" s="9"/>
      <c r="GXQ41" s="9"/>
      <c r="GXR41" s="9"/>
      <c r="GXS41" s="9"/>
      <c r="GXT41" s="9"/>
      <c r="GXU41" s="9"/>
      <c r="GXV41" s="9"/>
      <c r="GXW41" s="9"/>
      <c r="GXX41" s="9"/>
      <c r="GXY41" s="9"/>
      <c r="GXZ41" s="9"/>
      <c r="GYA41" s="9"/>
      <c r="GYB41" s="9"/>
      <c r="GYC41" s="9"/>
      <c r="GYD41" s="9"/>
      <c r="GYE41" s="9"/>
      <c r="GYF41" s="9"/>
      <c r="GYG41" s="9"/>
      <c r="GYH41" s="9"/>
      <c r="GYI41" s="9"/>
      <c r="GYJ41" s="9"/>
      <c r="GYK41" s="9"/>
      <c r="GYL41" s="9"/>
      <c r="GYM41" s="9"/>
      <c r="GYN41" s="9"/>
      <c r="GYO41" s="9"/>
      <c r="GYP41" s="9"/>
      <c r="GYQ41" s="9"/>
      <c r="GYR41" s="9"/>
      <c r="GYS41" s="9"/>
      <c r="GYT41" s="9"/>
      <c r="GYU41" s="9"/>
      <c r="GYV41" s="9"/>
      <c r="GYW41" s="9"/>
      <c r="GYX41" s="9"/>
      <c r="GYY41" s="9"/>
      <c r="GYZ41" s="9"/>
      <c r="GZA41" s="9"/>
      <c r="GZB41" s="9"/>
      <c r="GZC41" s="9"/>
      <c r="GZD41" s="9"/>
      <c r="GZE41" s="9"/>
      <c r="GZF41" s="9"/>
      <c r="GZG41" s="9"/>
      <c r="GZH41" s="9"/>
      <c r="GZI41" s="9"/>
      <c r="GZJ41" s="9"/>
      <c r="GZK41" s="9"/>
      <c r="GZL41" s="9"/>
      <c r="GZM41" s="9"/>
      <c r="GZN41" s="9"/>
      <c r="GZO41" s="9"/>
      <c r="GZP41" s="9"/>
      <c r="GZQ41" s="9"/>
      <c r="GZR41" s="9"/>
      <c r="GZS41" s="9"/>
      <c r="GZT41" s="9"/>
      <c r="GZU41" s="9"/>
      <c r="GZV41" s="9"/>
      <c r="GZW41" s="9"/>
      <c r="GZX41" s="9"/>
      <c r="GZY41" s="9"/>
      <c r="GZZ41" s="9"/>
      <c r="HAA41" s="9"/>
      <c r="HAB41" s="9"/>
      <c r="HAC41" s="9"/>
      <c r="HAD41" s="9"/>
      <c r="HAE41" s="9"/>
      <c r="HAF41" s="9"/>
      <c r="HAG41" s="9"/>
      <c r="HAH41" s="9"/>
      <c r="HAI41" s="9"/>
      <c r="HAJ41" s="9"/>
      <c r="HAK41" s="9"/>
      <c r="HAL41" s="9"/>
      <c r="HAM41" s="9"/>
      <c r="HAN41" s="9"/>
      <c r="HAO41" s="9"/>
      <c r="HAP41" s="9"/>
      <c r="HAQ41" s="9"/>
      <c r="HAR41" s="9"/>
      <c r="HAS41" s="9"/>
      <c r="HAT41" s="9"/>
      <c r="HAU41" s="9"/>
      <c r="HAV41" s="9"/>
      <c r="HAW41" s="9"/>
      <c r="HAX41" s="9"/>
      <c r="HAY41" s="9"/>
      <c r="HAZ41" s="9"/>
      <c r="HBA41" s="9"/>
      <c r="HBB41" s="9"/>
      <c r="HBC41" s="9"/>
      <c r="HBD41" s="9"/>
      <c r="HBE41" s="9"/>
      <c r="HBF41" s="9"/>
      <c r="HBG41" s="9"/>
      <c r="HBH41" s="9"/>
      <c r="HBI41" s="9"/>
      <c r="HBJ41" s="9"/>
      <c r="HBK41" s="9"/>
      <c r="HBL41" s="9"/>
      <c r="HBM41" s="9"/>
      <c r="HBN41" s="9"/>
      <c r="HBO41" s="9"/>
      <c r="HBP41" s="9"/>
      <c r="HBQ41" s="9"/>
      <c r="HBR41" s="9"/>
      <c r="HBS41" s="9"/>
      <c r="HBT41" s="9"/>
      <c r="HBU41" s="9"/>
      <c r="HBV41" s="9"/>
      <c r="HBW41" s="9"/>
      <c r="HBX41" s="9"/>
      <c r="HBY41" s="9"/>
      <c r="HBZ41" s="9"/>
      <c r="HCA41" s="9"/>
      <c r="HCB41" s="9"/>
      <c r="HCC41" s="9"/>
      <c r="HCD41" s="9"/>
      <c r="HCE41" s="9"/>
      <c r="HCF41" s="9"/>
      <c r="HCG41" s="9"/>
      <c r="HCH41" s="9"/>
      <c r="HCI41" s="9"/>
      <c r="HCJ41" s="9"/>
      <c r="HCK41" s="9"/>
      <c r="HCL41" s="9"/>
      <c r="HCM41" s="9"/>
      <c r="HCN41" s="9"/>
      <c r="HCO41" s="9"/>
      <c r="HCP41" s="9"/>
      <c r="HCQ41" s="9"/>
      <c r="HCR41" s="9"/>
      <c r="HCS41" s="9"/>
      <c r="HCT41" s="9"/>
      <c r="HCU41" s="9"/>
      <c r="HCV41" s="9"/>
      <c r="HCW41" s="9"/>
      <c r="HCX41" s="9"/>
      <c r="HCY41" s="9"/>
      <c r="HCZ41" s="9"/>
      <c r="HDA41" s="9"/>
      <c r="HDB41" s="9"/>
      <c r="HDC41" s="9"/>
      <c r="HDD41" s="9"/>
      <c r="HDE41" s="9"/>
      <c r="HDF41" s="9"/>
      <c r="HDG41" s="9"/>
      <c r="HDH41" s="9"/>
      <c r="HDI41" s="9"/>
      <c r="HDJ41" s="9"/>
      <c r="HDK41" s="9"/>
      <c r="HDL41" s="9"/>
      <c r="HDM41" s="9"/>
      <c r="HDN41" s="9"/>
      <c r="HDO41" s="9"/>
      <c r="HDP41" s="9"/>
      <c r="HDQ41" s="9"/>
      <c r="HDR41" s="9"/>
      <c r="HDS41" s="9"/>
      <c r="HDT41" s="9"/>
      <c r="HDU41" s="9"/>
      <c r="HDV41" s="9"/>
      <c r="HDW41" s="9"/>
      <c r="HDX41" s="9"/>
      <c r="HDY41" s="9"/>
      <c r="HDZ41" s="9"/>
      <c r="HEA41" s="9"/>
      <c r="HEB41" s="9"/>
      <c r="HEC41" s="9"/>
      <c r="HED41" s="9"/>
      <c r="HEE41" s="9"/>
      <c r="HEF41" s="9"/>
      <c r="HEG41" s="9"/>
      <c r="HEH41" s="9"/>
      <c r="HEI41" s="9"/>
      <c r="HEJ41" s="9"/>
      <c r="HEK41" s="9"/>
      <c r="HEL41" s="9"/>
      <c r="HEM41" s="9"/>
      <c r="HEN41" s="9"/>
      <c r="HEO41" s="9"/>
      <c r="HEP41" s="9"/>
      <c r="HEQ41" s="9"/>
      <c r="HER41" s="9"/>
      <c r="HES41" s="9"/>
      <c r="HET41" s="9"/>
      <c r="HEU41" s="9"/>
      <c r="HEV41" s="9"/>
      <c r="HEW41" s="9"/>
      <c r="HEX41" s="9"/>
      <c r="HEY41" s="9"/>
      <c r="HEZ41" s="9"/>
      <c r="HFA41" s="9"/>
      <c r="HFB41" s="9"/>
      <c r="HFC41" s="9"/>
      <c r="HFD41" s="9"/>
      <c r="HFE41" s="9"/>
      <c r="HFF41" s="9"/>
      <c r="HFG41" s="9"/>
      <c r="HFH41" s="9"/>
      <c r="HFI41" s="9"/>
      <c r="HFJ41" s="9"/>
      <c r="HFK41" s="9"/>
      <c r="HFL41" s="9"/>
      <c r="HFM41" s="9"/>
      <c r="HFN41" s="9"/>
      <c r="HFO41" s="9"/>
      <c r="HFP41" s="9"/>
      <c r="HFQ41" s="9"/>
      <c r="HFR41" s="9"/>
      <c r="HFS41" s="9"/>
      <c r="HFT41" s="9"/>
      <c r="HFU41" s="9"/>
      <c r="HFV41" s="9"/>
      <c r="HFW41" s="9"/>
      <c r="HFX41" s="9"/>
      <c r="HFY41" s="9"/>
      <c r="HFZ41" s="9"/>
      <c r="HGA41" s="9"/>
      <c r="HGB41" s="9"/>
      <c r="HGC41" s="9"/>
      <c r="HGD41" s="9"/>
      <c r="HGE41" s="9"/>
      <c r="HGF41" s="9"/>
      <c r="HGG41" s="9"/>
      <c r="HGH41" s="9"/>
      <c r="HGI41" s="9"/>
      <c r="HGJ41" s="9"/>
      <c r="HGK41" s="9"/>
      <c r="HGL41" s="9"/>
      <c r="HGM41" s="9"/>
      <c r="HGN41" s="9"/>
      <c r="HGO41" s="9"/>
      <c r="HGP41" s="9"/>
      <c r="HGQ41" s="9"/>
      <c r="HGR41" s="9"/>
      <c r="HGS41" s="9"/>
      <c r="HGT41" s="9"/>
      <c r="HGU41" s="9"/>
      <c r="HGV41" s="9"/>
      <c r="HGW41" s="9"/>
      <c r="HGX41" s="9"/>
      <c r="HGY41" s="9"/>
      <c r="HGZ41" s="9"/>
      <c r="HHA41" s="9"/>
      <c r="HHB41" s="9"/>
      <c r="HHC41" s="9"/>
      <c r="HHD41" s="9"/>
      <c r="HHE41" s="9"/>
      <c r="HHF41" s="9"/>
      <c r="HHG41" s="9"/>
      <c r="HHH41" s="9"/>
      <c r="HHI41" s="9"/>
      <c r="HHJ41" s="9"/>
      <c r="HHK41" s="9"/>
      <c r="HHL41" s="9"/>
      <c r="HHM41" s="9"/>
      <c r="HHN41" s="9"/>
      <c r="HHO41" s="9"/>
      <c r="HHP41" s="9"/>
      <c r="HHQ41" s="9"/>
      <c r="HHR41" s="9"/>
      <c r="HHS41" s="9"/>
      <c r="HHT41" s="9"/>
      <c r="HHU41" s="9"/>
      <c r="HHV41" s="9"/>
      <c r="HHW41" s="9"/>
      <c r="HHX41" s="9"/>
      <c r="HHY41" s="9"/>
      <c r="HHZ41" s="9"/>
      <c r="HIA41" s="9"/>
      <c r="HIB41" s="9"/>
      <c r="HIC41" s="9"/>
      <c r="HID41" s="9"/>
      <c r="HIE41" s="9"/>
      <c r="HIF41" s="9"/>
      <c r="HIG41" s="9"/>
      <c r="HIH41" s="9"/>
      <c r="HII41" s="9"/>
      <c r="HIJ41" s="9"/>
      <c r="HIK41" s="9"/>
      <c r="HIL41" s="9"/>
      <c r="HIM41" s="9"/>
      <c r="HIN41" s="9"/>
      <c r="HIO41" s="9"/>
      <c r="HIP41" s="9"/>
      <c r="HIQ41" s="9"/>
      <c r="HIR41" s="9"/>
      <c r="HIS41" s="9"/>
      <c r="HIT41" s="9"/>
      <c r="HIU41" s="9"/>
      <c r="HIV41" s="9"/>
      <c r="HIW41" s="9"/>
      <c r="HIX41" s="9"/>
      <c r="HIY41" s="9"/>
      <c r="HIZ41" s="9"/>
      <c r="HJA41" s="9"/>
      <c r="HJB41" s="9"/>
      <c r="HJC41" s="9"/>
      <c r="HJD41" s="9"/>
      <c r="HJE41" s="9"/>
      <c r="HJF41" s="9"/>
      <c r="HJG41" s="9"/>
      <c r="HJH41" s="9"/>
      <c r="HJI41" s="9"/>
      <c r="HJJ41" s="9"/>
      <c r="HJK41" s="9"/>
      <c r="HJL41" s="9"/>
      <c r="HJM41" s="9"/>
      <c r="HJN41" s="9"/>
      <c r="HJO41" s="9"/>
      <c r="HJP41" s="9"/>
      <c r="HJQ41" s="9"/>
      <c r="HJR41" s="9"/>
      <c r="HJS41" s="9"/>
      <c r="HJT41" s="9"/>
      <c r="HJU41" s="9"/>
      <c r="HJV41" s="9"/>
      <c r="HJW41" s="9"/>
      <c r="HJX41" s="9"/>
      <c r="HJY41" s="9"/>
      <c r="HJZ41" s="9"/>
      <c r="HKA41" s="9"/>
      <c r="HKB41" s="9"/>
      <c r="HKC41" s="9"/>
      <c r="HKD41" s="9"/>
      <c r="HKE41" s="9"/>
      <c r="HKF41" s="9"/>
      <c r="HKG41" s="9"/>
      <c r="HKH41" s="9"/>
      <c r="HKI41" s="9"/>
      <c r="HKJ41" s="9"/>
      <c r="HKK41" s="9"/>
      <c r="HKL41" s="9"/>
      <c r="HKM41" s="9"/>
      <c r="HKN41" s="9"/>
      <c r="HKO41" s="9"/>
      <c r="HKP41" s="9"/>
      <c r="HKQ41" s="9"/>
      <c r="HKR41" s="9"/>
      <c r="HKS41" s="9"/>
      <c r="HKT41" s="9"/>
      <c r="HKU41" s="9"/>
      <c r="HKV41" s="9"/>
      <c r="HKW41" s="9"/>
      <c r="HKX41" s="9"/>
      <c r="HKY41" s="9"/>
      <c r="HKZ41" s="9"/>
      <c r="HLA41" s="9"/>
      <c r="HLB41" s="9"/>
      <c r="HLC41" s="9"/>
      <c r="HLD41" s="9"/>
      <c r="HLE41" s="9"/>
      <c r="HLF41" s="9"/>
      <c r="HLG41" s="9"/>
      <c r="HLH41" s="9"/>
      <c r="HLI41" s="9"/>
      <c r="HLJ41" s="9"/>
      <c r="HLK41" s="9"/>
      <c r="HLL41" s="9"/>
      <c r="HLM41" s="9"/>
      <c r="HLN41" s="9"/>
      <c r="HLO41" s="9"/>
      <c r="HLP41" s="9"/>
      <c r="HLQ41" s="9"/>
      <c r="HLR41" s="9"/>
      <c r="HLS41" s="9"/>
      <c r="HLT41" s="9"/>
      <c r="HLU41" s="9"/>
      <c r="HLV41" s="9"/>
      <c r="HLW41" s="9"/>
      <c r="HLX41" s="9"/>
      <c r="HLY41" s="9"/>
      <c r="HLZ41" s="9"/>
      <c r="HMA41" s="9"/>
      <c r="HMB41" s="9"/>
      <c r="HMC41" s="9"/>
      <c r="HMD41" s="9"/>
      <c r="HME41" s="9"/>
      <c r="HMF41" s="9"/>
      <c r="HMG41" s="9"/>
      <c r="HMH41" s="9"/>
      <c r="HMI41" s="9"/>
      <c r="HMJ41" s="9"/>
      <c r="HMK41" s="9"/>
      <c r="HML41" s="9"/>
      <c r="HMM41" s="9"/>
      <c r="HMN41" s="9"/>
      <c r="HMO41" s="9"/>
      <c r="HMP41" s="9"/>
      <c r="HMQ41" s="9"/>
      <c r="HMR41" s="9"/>
      <c r="HMS41" s="9"/>
      <c r="HMT41" s="9"/>
      <c r="HMU41" s="9"/>
      <c r="HMV41" s="9"/>
      <c r="HMW41" s="9"/>
      <c r="HMX41" s="9"/>
      <c r="HMY41" s="9"/>
      <c r="HMZ41" s="9"/>
      <c r="HNA41" s="9"/>
      <c r="HNB41" s="9"/>
      <c r="HNC41" s="9"/>
      <c r="HND41" s="9"/>
      <c r="HNE41" s="9"/>
      <c r="HNF41" s="9"/>
      <c r="HNG41" s="9"/>
      <c r="HNH41" s="9"/>
      <c r="HNI41" s="9"/>
      <c r="HNJ41" s="9"/>
      <c r="HNK41" s="9"/>
      <c r="HNL41" s="9"/>
      <c r="HNM41" s="9"/>
      <c r="HNN41" s="9"/>
      <c r="HNO41" s="9"/>
      <c r="HNP41" s="9"/>
      <c r="HNQ41" s="9"/>
      <c r="HNR41" s="9"/>
      <c r="HNS41" s="9"/>
      <c r="HNT41" s="9"/>
      <c r="HNU41" s="9"/>
      <c r="HNV41" s="9"/>
      <c r="HNW41" s="9"/>
      <c r="HNX41" s="9"/>
      <c r="HNY41" s="9"/>
      <c r="HNZ41" s="9"/>
      <c r="HOA41" s="9"/>
      <c r="HOB41" s="9"/>
      <c r="HOC41" s="9"/>
      <c r="HOD41" s="9"/>
      <c r="HOE41" s="9"/>
      <c r="HOF41" s="9"/>
      <c r="HOG41" s="9"/>
      <c r="HOH41" s="9"/>
      <c r="HOI41" s="9"/>
      <c r="HOJ41" s="9"/>
      <c r="HOK41" s="9"/>
      <c r="HOL41" s="9"/>
      <c r="HOM41" s="9"/>
      <c r="HON41" s="9"/>
      <c r="HOO41" s="9"/>
      <c r="HOP41" s="9"/>
      <c r="HOQ41" s="9"/>
      <c r="HOR41" s="9"/>
      <c r="HOS41" s="9"/>
      <c r="HOT41" s="9"/>
      <c r="HOU41" s="9"/>
      <c r="HOV41" s="9"/>
      <c r="HOW41" s="9"/>
      <c r="HOX41" s="9"/>
      <c r="HOY41" s="9"/>
      <c r="HOZ41" s="9"/>
      <c r="HPA41" s="9"/>
      <c r="HPB41" s="9"/>
      <c r="HPC41" s="9"/>
      <c r="HPD41" s="9"/>
      <c r="HPE41" s="9"/>
      <c r="HPF41" s="9"/>
      <c r="HPG41" s="9"/>
      <c r="HPH41" s="9"/>
      <c r="HPI41" s="9"/>
      <c r="HPJ41" s="9"/>
      <c r="HPK41" s="9"/>
      <c r="HPL41" s="9"/>
      <c r="HPM41" s="9"/>
      <c r="HPN41" s="9"/>
      <c r="HPO41" s="9"/>
      <c r="HPP41" s="9"/>
      <c r="HPQ41" s="9"/>
      <c r="HPR41" s="9"/>
      <c r="HPS41" s="9"/>
      <c r="HPT41" s="9"/>
      <c r="HPU41" s="9"/>
      <c r="HPV41" s="9"/>
      <c r="HPW41" s="9"/>
      <c r="HPX41" s="9"/>
      <c r="HPY41" s="9"/>
      <c r="HPZ41" s="9"/>
      <c r="HQA41" s="9"/>
      <c r="HQB41" s="9"/>
      <c r="HQC41" s="9"/>
      <c r="HQD41" s="9"/>
      <c r="HQE41" s="9"/>
      <c r="HQF41" s="9"/>
      <c r="HQG41" s="9"/>
      <c r="HQH41" s="9"/>
      <c r="HQI41" s="9"/>
      <c r="HQJ41" s="9"/>
      <c r="HQK41" s="9"/>
      <c r="HQL41" s="9"/>
      <c r="HQM41" s="9"/>
      <c r="HQN41" s="9"/>
      <c r="HQO41" s="9"/>
      <c r="HQP41" s="9"/>
      <c r="HQQ41" s="9"/>
      <c r="HQR41" s="9"/>
      <c r="HQS41" s="9"/>
      <c r="HQT41" s="9"/>
      <c r="HQU41" s="9"/>
      <c r="HQV41" s="9"/>
      <c r="HQW41" s="9"/>
      <c r="HQX41" s="9"/>
      <c r="HQY41" s="9"/>
      <c r="HQZ41" s="9"/>
      <c r="HRA41" s="9"/>
      <c r="HRB41" s="9"/>
      <c r="HRC41" s="9"/>
      <c r="HRD41" s="9"/>
      <c r="HRE41" s="9"/>
      <c r="HRF41" s="9"/>
      <c r="HRG41" s="9"/>
      <c r="HRH41" s="9"/>
      <c r="HRI41" s="9"/>
      <c r="HRJ41" s="9"/>
      <c r="HRK41" s="9"/>
      <c r="HRL41" s="9"/>
      <c r="HRM41" s="9"/>
      <c r="HRN41" s="9"/>
      <c r="HRO41" s="9"/>
      <c r="HRP41" s="9"/>
      <c r="HRQ41" s="9"/>
      <c r="HRR41" s="9"/>
      <c r="HRS41" s="9"/>
      <c r="HRT41" s="9"/>
      <c r="HRU41" s="9"/>
      <c r="HRV41" s="9"/>
      <c r="HRW41" s="9"/>
      <c r="HRX41" s="9"/>
      <c r="HRY41" s="9"/>
      <c r="HRZ41" s="9"/>
      <c r="HSA41" s="9"/>
      <c r="HSB41" s="9"/>
      <c r="HSC41" s="9"/>
      <c r="HSD41" s="9"/>
      <c r="HSE41" s="9"/>
      <c r="HSF41" s="9"/>
      <c r="HSG41" s="9"/>
      <c r="HSH41" s="9"/>
      <c r="HSI41" s="9"/>
      <c r="HSJ41" s="9"/>
      <c r="HSK41" s="9"/>
      <c r="HSL41" s="9"/>
      <c r="HSM41" s="9"/>
      <c r="HSN41" s="9"/>
      <c r="HSO41" s="9"/>
      <c r="HSP41" s="9"/>
      <c r="HSQ41" s="9"/>
      <c r="HSR41" s="9"/>
      <c r="HSS41" s="9"/>
      <c r="HST41" s="9"/>
      <c r="HSU41" s="9"/>
      <c r="HSV41" s="9"/>
      <c r="HSW41" s="9"/>
      <c r="HSX41" s="9"/>
      <c r="HSY41" s="9"/>
      <c r="HSZ41" s="9"/>
      <c r="HTA41" s="9"/>
      <c r="HTB41" s="9"/>
      <c r="HTC41" s="9"/>
      <c r="HTD41" s="9"/>
      <c r="HTE41" s="9"/>
      <c r="HTF41" s="9"/>
      <c r="HTG41" s="9"/>
      <c r="HTH41" s="9"/>
      <c r="HTI41" s="9"/>
      <c r="HTJ41" s="9"/>
      <c r="HTK41" s="9"/>
      <c r="HTL41" s="9"/>
      <c r="HTM41" s="9"/>
      <c r="HTN41" s="9"/>
      <c r="HTO41" s="9"/>
      <c r="HTP41" s="9"/>
      <c r="HTQ41" s="9"/>
      <c r="HTR41" s="9"/>
      <c r="HTS41" s="9"/>
      <c r="HTT41" s="9"/>
      <c r="HTU41" s="9"/>
      <c r="HTV41" s="9"/>
      <c r="HTW41" s="9"/>
      <c r="HTX41" s="9"/>
      <c r="HTY41" s="9"/>
      <c r="HTZ41" s="9"/>
      <c r="HUA41" s="9"/>
      <c r="HUB41" s="9"/>
      <c r="HUC41" s="9"/>
      <c r="HUD41" s="9"/>
      <c r="HUE41" s="9"/>
      <c r="HUF41" s="9"/>
      <c r="HUG41" s="9"/>
      <c r="HUH41" s="9"/>
      <c r="HUI41" s="9"/>
      <c r="HUJ41" s="9"/>
      <c r="HUK41" s="9"/>
      <c r="HUL41" s="9"/>
      <c r="HUM41" s="9"/>
      <c r="HUN41" s="9"/>
      <c r="HUO41" s="9"/>
      <c r="HUP41" s="9"/>
      <c r="HUQ41" s="9"/>
      <c r="HUR41" s="9"/>
      <c r="HUS41" s="9"/>
      <c r="HUT41" s="9"/>
      <c r="HUU41" s="9"/>
      <c r="HUV41" s="9"/>
      <c r="HUW41" s="9"/>
      <c r="HUX41" s="9"/>
      <c r="HUY41" s="9"/>
      <c r="HUZ41" s="9"/>
      <c r="HVA41" s="9"/>
      <c r="HVB41" s="9"/>
      <c r="HVC41" s="9"/>
      <c r="HVD41" s="9"/>
      <c r="HVE41" s="9"/>
      <c r="HVF41" s="9"/>
      <c r="HVG41" s="9"/>
      <c r="HVH41" s="9"/>
      <c r="HVI41" s="9"/>
      <c r="HVJ41" s="9"/>
      <c r="HVK41" s="9"/>
      <c r="HVL41" s="9"/>
      <c r="HVM41" s="9"/>
      <c r="HVN41" s="9"/>
      <c r="HVO41" s="9"/>
      <c r="HVP41" s="9"/>
      <c r="HVQ41" s="9"/>
      <c r="HVR41" s="9"/>
      <c r="HVS41" s="9"/>
      <c r="HVT41" s="9"/>
      <c r="HVU41" s="9"/>
      <c r="HVV41" s="9"/>
      <c r="HVW41" s="9"/>
      <c r="HVX41" s="9"/>
      <c r="HVY41" s="9"/>
      <c r="HVZ41" s="9"/>
      <c r="HWA41" s="9"/>
      <c r="HWB41" s="9"/>
      <c r="HWC41" s="9"/>
      <c r="HWD41" s="9"/>
      <c r="HWE41" s="9"/>
      <c r="HWF41" s="9"/>
      <c r="HWG41" s="9"/>
      <c r="HWH41" s="9"/>
      <c r="HWI41" s="9"/>
      <c r="HWJ41" s="9"/>
      <c r="HWK41" s="9"/>
      <c r="HWL41" s="9"/>
      <c r="HWM41" s="9"/>
      <c r="HWN41" s="9"/>
      <c r="HWO41" s="9"/>
      <c r="HWP41" s="9"/>
      <c r="HWQ41" s="9"/>
      <c r="HWR41" s="9"/>
      <c r="HWS41" s="9"/>
      <c r="HWT41" s="9"/>
      <c r="HWU41" s="9"/>
      <c r="HWV41" s="9"/>
      <c r="HWW41" s="9"/>
      <c r="HWX41" s="9"/>
      <c r="HWY41" s="9"/>
      <c r="HWZ41" s="9"/>
      <c r="HXA41" s="9"/>
      <c r="HXB41" s="9"/>
      <c r="HXC41" s="9"/>
      <c r="HXD41" s="9"/>
      <c r="HXE41" s="9"/>
      <c r="HXF41" s="9"/>
      <c r="HXG41" s="9"/>
      <c r="HXH41" s="9"/>
      <c r="HXI41" s="9"/>
      <c r="HXJ41" s="9"/>
      <c r="HXK41" s="9"/>
      <c r="HXL41" s="9"/>
      <c r="HXM41" s="9"/>
      <c r="HXN41" s="9"/>
      <c r="HXO41" s="9"/>
      <c r="HXP41" s="9"/>
      <c r="HXQ41" s="9"/>
      <c r="HXR41" s="9"/>
      <c r="HXS41" s="9"/>
      <c r="HXT41" s="9"/>
      <c r="HXU41" s="9"/>
      <c r="HXV41" s="9"/>
      <c r="HXW41" s="9"/>
      <c r="HXX41" s="9"/>
      <c r="HXY41" s="9"/>
      <c r="HXZ41" s="9"/>
      <c r="HYA41" s="9"/>
      <c r="HYB41" s="9"/>
      <c r="HYC41" s="9"/>
      <c r="HYD41" s="9"/>
      <c r="HYE41" s="9"/>
      <c r="HYF41" s="9"/>
      <c r="HYG41" s="9"/>
      <c r="HYH41" s="9"/>
      <c r="HYI41" s="9"/>
      <c r="HYJ41" s="9"/>
      <c r="HYK41" s="9"/>
      <c r="HYL41" s="9"/>
      <c r="HYM41" s="9"/>
      <c r="HYN41" s="9"/>
      <c r="HYO41" s="9"/>
      <c r="HYP41" s="9"/>
      <c r="HYQ41" s="9"/>
      <c r="HYR41" s="9"/>
      <c r="HYS41" s="9"/>
      <c r="HYT41" s="9"/>
      <c r="HYU41" s="9"/>
      <c r="HYV41" s="9"/>
      <c r="HYW41" s="9"/>
      <c r="HYX41" s="9"/>
      <c r="HYY41" s="9"/>
      <c r="HYZ41" s="9"/>
      <c r="HZA41" s="9"/>
      <c r="HZB41" s="9"/>
      <c r="HZC41" s="9"/>
      <c r="HZD41" s="9"/>
      <c r="HZE41" s="9"/>
      <c r="HZF41" s="9"/>
      <c r="HZG41" s="9"/>
      <c r="HZH41" s="9"/>
      <c r="HZI41" s="9"/>
      <c r="HZJ41" s="9"/>
      <c r="HZK41" s="9"/>
      <c r="HZL41" s="9"/>
      <c r="HZM41" s="9"/>
      <c r="HZN41" s="9"/>
      <c r="HZO41" s="9"/>
      <c r="HZP41" s="9"/>
      <c r="HZQ41" s="9"/>
      <c r="HZR41" s="9"/>
      <c r="HZS41" s="9"/>
      <c r="HZT41" s="9"/>
      <c r="HZU41" s="9"/>
      <c r="HZV41" s="9"/>
      <c r="HZW41" s="9"/>
      <c r="HZX41" s="9"/>
      <c r="HZY41" s="9"/>
      <c r="HZZ41" s="9"/>
      <c r="IAA41" s="9"/>
      <c r="IAB41" s="9"/>
      <c r="IAC41" s="9"/>
      <c r="IAD41" s="9"/>
      <c r="IAE41" s="9"/>
      <c r="IAF41" s="9"/>
      <c r="IAG41" s="9"/>
      <c r="IAH41" s="9"/>
      <c r="IAI41" s="9"/>
      <c r="IAJ41" s="9"/>
      <c r="IAK41" s="9"/>
      <c r="IAL41" s="9"/>
      <c r="IAM41" s="9"/>
      <c r="IAN41" s="9"/>
      <c r="IAO41" s="9"/>
      <c r="IAP41" s="9"/>
      <c r="IAQ41" s="9"/>
      <c r="IAR41" s="9"/>
      <c r="IAS41" s="9"/>
      <c r="IAT41" s="9"/>
      <c r="IAU41" s="9"/>
      <c r="IAV41" s="9"/>
      <c r="IAW41" s="9"/>
      <c r="IAX41" s="9"/>
      <c r="IAY41" s="9"/>
      <c r="IAZ41" s="9"/>
      <c r="IBA41" s="9"/>
      <c r="IBB41" s="9"/>
      <c r="IBC41" s="9"/>
      <c r="IBD41" s="9"/>
      <c r="IBE41" s="9"/>
      <c r="IBF41" s="9"/>
      <c r="IBG41" s="9"/>
      <c r="IBH41" s="9"/>
      <c r="IBI41" s="9"/>
      <c r="IBJ41" s="9"/>
      <c r="IBK41" s="9"/>
      <c r="IBL41" s="9"/>
      <c r="IBM41" s="9"/>
      <c r="IBN41" s="9"/>
      <c r="IBO41" s="9"/>
      <c r="IBP41" s="9"/>
      <c r="IBQ41" s="9"/>
      <c r="IBR41" s="9"/>
      <c r="IBS41" s="9"/>
      <c r="IBT41" s="9"/>
      <c r="IBU41" s="9"/>
      <c r="IBV41" s="9"/>
      <c r="IBW41" s="9"/>
      <c r="IBX41" s="9"/>
      <c r="IBY41" s="9"/>
      <c r="IBZ41" s="9"/>
      <c r="ICA41" s="9"/>
      <c r="ICB41" s="9"/>
      <c r="ICC41" s="9"/>
      <c r="ICD41" s="9"/>
      <c r="ICE41" s="9"/>
      <c r="ICF41" s="9"/>
      <c r="ICG41" s="9"/>
      <c r="ICH41" s="9"/>
      <c r="ICI41" s="9"/>
      <c r="ICJ41" s="9"/>
      <c r="ICK41" s="9"/>
      <c r="ICL41" s="9"/>
      <c r="ICM41" s="9"/>
      <c r="ICN41" s="9"/>
      <c r="ICO41" s="9"/>
      <c r="ICP41" s="9"/>
      <c r="ICQ41" s="9"/>
      <c r="ICR41" s="9"/>
      <c r="ICS41" s="9"/>
      <c r="ICT41" s="9"/>
      <c r="ICU41" s="9"/>
      <c r="ICV41" s="9"/>
      <c r="ICW41" s="9"/>
      <c r="ICX41" s="9"/>
      <c r="ICY41" s="9"/>
      <c r="ICZ41" s="9"/>
      <c r="IDA41" s="9"/>
      <c r="IDB41" s="9"/>
      <c r="IDC41" s="9"/>
      <c r="IDD41" s="9"/>
      <c r="IDE41" s="9"/>
      <c r="IDF41" s="9"/>
      <c r="IDG41" s="9"/>
      <c r="IDH41" s="9"/>
      <c r="IDI41" s="9"/>
      <c r="IDJ41" s="9"/>
      <c r="IDK41" s="9"/>
      <c r="IDL41" s="9"/>
      <c r="IDM41" s="9"/>
      <c r="IDN41" s="9"/>
      <c r="IDO41" s="9"/>
      <c r="IDP41" s="9"/>
      <c r="IDQ41" s="9"/>
      <c r="IDR41" s="9"/>
      <c r="IDS41" s="9"/>
      <c r="IDT41" s="9"/>
      <c r="IDU41" s="9"/>
      <c r="IDV41" s="9"/>
      <c r="IDW41" s="9"/>
      <c r="IDX41" s="9"/>
      <c r="IDY41" s="9"/>
      <c r="IDZ41" s="9"/>
      <c r="IEA41" s="9"/>
      <c r="IEB41" s="9"/>
      <c r="IEC41" s="9"/>
      <c r="IED41" s="9"/>
      <c r="IEE41" s="9"/>
      <c r="IEF41" s="9"/>
      <c r="IEG41" s="9"/>
      <c r="IEH41" s="9"/>
      <c r="IEI41" s="9"/>
      <c r="IEJ41" s="9"/>
      <c r="IEK41" s="9"/>
      <c r="IEL41" s="9"/>
      <c r="IEM41" s="9"/>
      <c r="IEN41" s="9"/>
      <c r="IEO41" s="9"/>
      <c r="IEP41" s="9"/>
      <c r="IEQ41" s="9"/>
      <c r="IER41" s="9"/>
      <c r="IES41" s="9"/>
      <c r="IET41" s="9"/>
      <c r="IEU41" s="9"/>
      <c r="IEV41" s="9"/>
      <c r="IEW41" s="9"/>
      <c r="IEX41" s="9"/>
      <c r="IEY41" s="9"/>
      <c r="IEZ41" s="9"/>
      <c r="IFA41" s="9"/>
      <c r="IFB41" s="9"/>
      <c r="IFC41" s="9"/>
      <c r="IFD41" s="9"/>
      <c r="IFE41" s="9"/>
      <c r="IFF41" s="9"/>
      <c r="IFG41" s="9"/>
      <c r="IFH41" s="9"/>
      <c r="IFI41" s="9"/>
      <c r="IFJ41" s="9"/>
      <c r="IFK41" s="9"/>
      <c r="IFL41" s="9"/>
      <c r="IFM41" s="9"/>
      <c r="IFN41" s="9"/>
      <c r="IFO41" s="9"/>
      <c r="IFP41" s="9"/>
      <c r="IFQ41" s="9"/>
      <c r="IFR41" s="9"/>
      <c r="IFS41" s="9"/>
      <c r="IFT41" s="9"/>
      <c r="IFU41" s="9"/>
      <c r="IFV41" s="9"/>
      <c r="IFW41" s="9"/>
      <c r="IFX41" s="9"/>
      <c r="IFY41" s="9"/>
      <c r="IFZ41" s="9"/>
      <c r="IGA41" s="9"/>
      <c r="IGB41" s="9"/>
      <c r="IGC41" s="9"/>
      <c r="IGD41" s="9"/>
      <c r="IGE41" s="9"/>
      <c r="IGF41" s="9"/>
      <c r="IGG41" s="9"/>
      <c r="IGH41" s="9"/>
      <c r="IGI41" s="9"/>
      <c r="IGJ41" s="9"/>
      <c r="IGK41" s="9"/>
      <c r="IGL41" s="9"/>
      <c r="IGM41" s="9"/>
      <c r="IGN41" s="9"/>
      <c r="IGO41" s="9"/>
      <c r="IGP41" s="9"/>
      <c r="IGQ41" s="9"/>
      <c r="IGR41" s="9"/>
      <c r="IGS41" s="9"/>
      <c r="IGT41" s="9"/>
      <c r="IGU41" s="9"/>
      <c r="IGV41" s="9"/>
      <c r="IGW41" s="9"/>
      <c r="IGX41" s="9"/>
      <c r="IGY41" s="9"/>
      <c r="IGZ41" s="9"/>
      <c r="IHA41" s="9"/>
      <c r="IHB41" s="9"/>
      <c r="IHC41" s="9"/>
      <c r="IHD41" s="9"/>
      <c r="IHE41" s="9"/>
      <c r="IHF41" s="9"/>
      <c r="IHG41" s="9"/>
      <c r="IHH41" s="9"/>
      <c r="IHI41" s="9"/>
      <c r="IHJ41" s="9"/>
      <c r="IHK41" s="9"/>
      <c r="IHL41" s="9"/>
      <c r="IHM41" s="9"/>
      <c r="IHN41" s="9"/>
      <c r="IHO41" s="9"/>
      <c r="IHP41" s="9"/>
      <c r="IHQ41" s="9"/>
      <c r="IHR41" s="9"/>
      <c r="IHS41" s="9"/>
      <c r="IHT41" s="9"/>
      <c r="IHU41" s="9"/>
      <c r="IHV41" s="9"/>
      <c r="IHW41" s="9"/>
      <c r="IHX41" s="9"/>
      <c r="IHY41" s="9"/>
      <c r="IHZ41" s="9"/>
      <c r="IIA41" s="9"/>
      <c r="IIB41" s="9"/>
      <c r="IIC41" s="9"/>
      <c r="IID41" s="9"/>
      <c r="IIE41" s="9"/>
      <c r="IIF41" s="9"/>
      <c r="IIG41" s="9"/>
      <c r="IIH41" s="9"/>
      <c r="III41" s="9"/>
      <c r="IIJ41" s="9"/>
      <c r="IIK41" s="9"/>
      <c r="IIL41" s="9"/>
      <c r="IIM41" s="9"/>
      <c r="IIN41" s="9"/>
      <c r="IIO41" s="9"/>
      <c r="IIP41" s="9"/>
      <c r="IIQ41" s="9"/>
      <c r="IIR41" s="9"/>
      <c r="IIS41" s="9"/>
      <c r="IIT41" s="9"/>
      <c r="IIU41" s="9"/>
      <c r="IIV41" s="9"/>
      <c r="IIW41" s="9"/>
      <c r="IIX41" s="9"/>
      <c r="IIY41" s="9"/>
      <c r="IIZ41" s="9"/>
      <c r="IJA41" s="9"/>
      <c r="IJB41" s="9"/>
      <c r="IJC41" s="9"/>
      <c r="IJD41" s="9"/>
      <c r="IJE41" s="9"/>
      <c r="IJF41" s="9"/>
      <c r="IJG41" s="9"/>
      <c r="IJH41" s="9"/>
      <c r="IJI41" s="9"/>
      <c r="IJJ41" s="9"/>
      <c r="IJK41" s="9"/>
      <c r="IJL41" s="9"/>
      <c r="IJM41" s="9"/>
      <c r="IJN41" s="9"/>
      <c r="IJO41" s="9"/>
      <c r="IJP41" s="9"/>
      <c r="IJQ41" s="9"/>
      <c r="IJR41" s="9"/>
      <c r="IJS41" s="9"/>
      <c r="IJT41" s="9"/>
      <c r="IJU41" s="9"/>
      <c r="IJV41" s="9"/>
      <c r="IJW41" s="9"/>
      <c r="IJX41" s="9"/>
      <c r="IJY41" s="9"/>
      <c r="IJZ41" s="9"/>
      <c r="IKA41" s="9"/>
      <c r="IKB41" s="9"/>
      <c r="IKC41" s="9"/>
      <c r="IKD41" s="9"/>
      <c r="IKE41" s="9"/>
      <c r="IKF41" s="9"/>
      <c r="IKG41" s="9"/>
      <c r="IKH41" s="9"/>
      <c r="IKI41" s="9"/>
      <c r="IKJ41" s="9"/>
      <c r="IKK41" s="9"/>
      <c r="IKL41" s="9"/>
      <c r="IKM41" s="9"/>
      <c r="IKN41" s="9"/>
      <c r="IKO41" s="9"/>
      <c r="IKP41" s="9"/>
      <c r="IKQ41" s="9"/>
      <c r="IKR41" s="9"/>
      <c r="IKS41" s="9"/>
      <c r="IKT41" s="9"/>
      <c r="IKU41" s="9"/>
      <c r="IKV41" s="9"/>
      <c r="IKW41" s="9"/>
      <c r="IKX41" s="9"/>
      <c r="IKY41" s="9"/>
      <c r="IKZ41" s="9"/>
      <c r="ILA41" s="9"/>
      <c r="ILB41" s="9"/>
      <c r="ILC41" s="9"/>
      <c r="ILD41" s="9"/>
      <c r="ILE41" s="9"/>
      <c r="ILF41" s="9"/>
      <c r="ILG41" s="9"/>
      <c r="ILH41" s="9"/>
      <c r="ILI41" s="9"/>
      <c r="ILJ41" s="9"/>
      <c r="ILK41" s="9"/>
      <c r="ILL41" s="9"/>
      <c r="ILM41" s="9"/>
      <c r="ILN41" s="9"/>
      <c r="ILO41" s="9"/>
      <c r="ILP41" s="9"/>
      <c r="ILQ41" s="9"/>
      <c r="ILR41" s="9"/>
      <c r="ILS41" s="9"/>
      <c r="ILT41" s="9"/>
      <c r="ILU41" s="9"/>
      <c r="ILV41" s="9"/>
      <c r="ILW41" s="9"/>
      <c r="ILX41" s="9"/>
      <c r="ILY41" s="9"/>
      <c r="ILZ41" s="9"/>
      <c r="IMA41" s="9"/>
      <c r="IMB41" s="9"/>
      <c r="IMC41" s="9"/>
      <c r="IMD41" s="9"/>
      <c r="IME41" s="9"/>
      <c r="IMF41" s="9"/>
      <c r="IMG41" s="9"/>
      <c r="IMH41" s="9"/>
      <c r="IMI41" s="9"/>
      <c r="IMJ41" s="9"/>
      <c r="IMK41" s="9"/>
      <c r="IML41" s="9"/>
      <c r="IMM41" s="9"/>
      <c r="IMN41" s="9"/>
      <c r="IMO41" s="9"/>
      <c r="IMP41" s="9"/>
      <c r="IMQ41" s="9"/>
      <c r="IMR41" s="9"/>
      <c r="IMS41" s="9"/>
      <c r="IMT41" s="9"/>
      <c r="IMU41" s="9"/>
      <c r="IMV41" s="9"/>
      <c r="IMW41" s="9"/>
      <c r="IMX41" s="9"/>
      <c r="IMY41" s="9"/>
      <c r="IMZ41" s="9"/>
      <c r="INA41" s="9"/>
      <c r="INB41" s="9"/>
      <c r="INC41" s="9"/>
      <c r="IND41" s="9"/>
      <c r="INE41" s="9"/>
      <c r="INF41" s="9"/>
      <c r="ING41" s="9"/>
      <c r="INH41" s="9"/>
      <c r="INI41" s="9"/>
      <c r="INJ41" s="9"/>
      <c r="INK41" s="9"/>
      <c r="INL41" s="9"/>
      <c r="INM41" s="9"/>
      <c r="INN41" s="9"/>
      <c r="INO41" s="9"/>
      <c r="INP41" s="9"/>
      <c r="INQ41" s="9"/>
      <c r="INR41" s="9"/>
      <c r="INS41" s="9"/>
      <c r="INT41" s="9"/>
      <c r="INU41" s="9"/>
      <c r="INV41" s="9"/>
      <c r="INW41" s="9"/>
      <c r="INX41" s="9"/>
      <c r="INY41" s="9"/>
      <c r="INZ41" s="9"/>
      <c r="IOA41" s="9"/>
      <c r="IOB41" s="9"/>
      <c r="IOC41" s="9"/>
      <c r="IOD41" s="9"/>
      <c r="IOE41" s="9"/>
      <c r="IOF41" s="9"/>
      <c r="IOG41" s="9"/>
      <c r="IOH41" s="9"/>
      <c r="IOI41" s="9"/>
      <c r="IOJ41" s="9"/>
      <c r="IOK41" s="9"/>
      <c r="IOL41" s="9"/>
      <c r="IOM41" s="9"/>
      <c r="ION41" s="9"/>
      <c r="IOO41" s="9"/>
      <c r="IOP41" s="9"/>
      <c r="IOQ41" s="9"/>
      <c r="IOR41" s="9"/>
      <c r="IOS41" s="9"/>
      <c r="IOT41" s="9"/>
      <c r="IOU41" s="9"/>
      <c r="IOV41" s="9"/>
      <c r="IOW41" s="9"/>
      <c r="IOX41" s="9"/>
      <c r="IOY41" s="9"/>
      <c r="IOZ41" s="9"/>
      <c r="IPA41" s="9"/>
      <c r="IPB41" s="9"/>
      <c r="IPC41" s="9"/>
      <c r="IPD41" s="9"/>
      <c r="IPE41" s="9"/>
      <c r="IPF41" s="9"/>
      <c r="IPG41" s="9"/>
      <c r="IPH41" s="9"/>
      <c r="IPI41" s="9"/>
      <c r="IPJ41" s="9"/>
      <c r="IPK41" s="9"/>
      <c r="IPL41" s="9"/>
      <c r="IPM41" s="9"/>
      <c r="IPN41" s="9"/>
      <c r="IPO41" s="9"/>
      <c r="IPP41" s="9"/>
      <c r="IPQ41" s="9"/>
      <c r="IPR41" s="9"/>
      <c r="IPS41" s="9"/>
      <c r="IPT41" s="9"/>
      <c r="IPU41" s="9"/>
      <c r="IPV41" s="9"/>
      <c r="IPW41" s="9"/>
      <c r="IPX41" s="9"/>
      <c r="IPY41" s="9"/>
      <c r="IPZ41" s="9"/>
      <c r="IQA41" s="9"/>
      <c r="IQB41" s="9"/>
      <c r="IQC41" s="9"/>
      <c r="IQD41" s="9"/>
      <c r="IQE41" s="9"/>
      <c r="IQF41" s="9"/>
      <c r="IQG41" s="9"/>
      <c r="IQH41" s="9"/>
      <c r="IQI41" s="9"/>
      <c r="IQJ41" s="9"/>
      <c r="IQK41" s="9"/>
      <c r="IQL41" s="9"/>
      <c r="IQM41" s="9"/>
      <c r="IQN41" s="9"/>
      <c r="IQO41" s="9"/>
      <c r="IQP41" s="9"/>
      <c r="IQQ41" s="9"/>
      <c r="IQR41" s="9"/>
      <c r="IQS41" s="9"/>
      <c r="IQT41" s="9"/>
      <c r="IQU41" s="9"/>
      <c r="IQV41" s="9"/>
      <c r="IQW41" s="9"/>
      <c r="IQX41" s="9"/>
      <c r="IQY41" s="9"/>
      <c r="IQZ41" s="9"/>
      <c r="IRA41" s="9"/>
      <c r="IRB41" s="9"/>
      <c r="IRC41" s="9"/>
      <c r="IRD41" s="9"/>
      <c r="IRE41" s="9"/>
      <c r="IRF41" s="9"/>
      <c r="IRG41" s="9"/>
      <c r="IRH41" s="9"/>
      <c r="IRI41" s="9"/>
      <c r="IRJ41" s="9"/>
      <c r="IRK41" s="9"/>
      <c r="IRL41" s="9"/>
      <c r="IRM41" s="9"/>
      <c r="IRN41" s="9"/>
      <c r="IRO41" s="9"/>
      <c r="IRP41" s="9"/>
      <c r="IRQ41" s="9"/>
      <c r="IRR41" s="9"/>
      <c r="IRS41" s="9"/>
      <c r="IRT41" s="9"/>
      <c r="IRU41" s="9"/>
      <c r="IRV41" s="9"/>
      <c r="IRW41" s="9"/>
      <c r="IRX41" s="9"/>
      <c r="IRY41" s="9"/>
      <c r="IRZ41" s="9"/>
      <c r="ISA41" s="9"/>
      <c r="ISB41" s="9"/>
      <c r="ISC41" s="9"/>
      <c r="ISD41" s="9"/>
      <c r="ISE41" s="9"/>
      <c r="ISF41" s="9"/>
      <c r="ISG41" s="9"/>
      <c r="ISH41" s="9"/>
      <c r="ISI41" s="9"/>
      <c r="ISJ41" s="9"/>
      <c r="ISK41" s="9"/>
      <c r="ISL41" s="9"/>
      <c r="ISM41" s="9"/>
      <c r="ISN41" s="9"/>
      <c r="ISO41" s="9"/>
      <c r="ISP41" s="9"/>
      <c r="ISQ41" s="9"/>
      <c r="ISR41" s="9"/>
      <c r="ISS41" s="9"/>
      <c r="IST41" s="9"/>
      <c r="ISU41" s="9"/>
      <c r="ISV41" s="9"/>
      <c r="ISW41" s="9"/>
      <c r="ISX41" s="9"/>
      <c r="ISY41" s="9"/>
      <c r="ISZ41" s="9"/>
      <c r="ITA41" s="9"/>
      <c r="ITB41" s="9"/>
      <c r="ITC41" s="9"/>
      <c r="ITD41" s="9"/>
      <c r="ITE41" s="9"/>
      <c r="ITF41" s="9"/>
      <c r="ITG41" s="9"/>
      <c r="ITH41" s="9"/>
      <c r="ITI41" s="9"/>
      <c r="ITJ41" s="9"/>
      <c r="ITK41" s="9"/>
      <c r="ITL41" s="9"/>
      <c r="ITM41" s="9"/>
      <c r="ITN41" s="9"/>
      <c r="ITO41" s="9"/>
      <c r="ITP41" s="9"/>
      <c r="ITQ41" s="9"/>
      <c r="ITR41" s="9"/>
      <c r="ITS41" s="9"/>
      <c r="ITT41" s="9"/>
      <c r="ITU41" s="9"/>
      <c r="ITV41" s="9"/>
      <c r="ITW41" s="9"/>
      <c r="ITX41" s="9"/>
      <c r="ITY41" s="9"/>
      <c r="ITZ41" s="9"/>
      <c r="IUA41" s="9"/>
      <c r="IUB41" s="9"/>
      <c r="IUC41" s="9"/>
      <c r="IUD41" s="9"/>
      <c r="IUE41" s="9"/>
      <c r="IUF41" s="9"/>
      <c r="IUG41" s="9"/>
      <c r="IUH41" s="9"/>
      <c r="IUI41" s="9"/>
      <c r="IUJ41" s="9"/>
      <c r="IUK41" s="9"/>
      <c r="IUL41" s="9"/>
      <c r="IUM41" s="9"/>
      <c r="IUN41" s="9"/>
      <c r="IUO41" s="9"/>
      <c r="IUP41" s="9"/>
      <c r="IUQ41" s="9"/>
      <c r="IUR41" s="9"/>
      <c r="IUS41" s="9"/>
      <c r="IUT41" s="9"/>
      <c r="IUU41" s="9"/>
      <c r="IUV41" s="9"/>
      <c r="IUW41" s="9"/>
      <c r="IUX41" s="9"/>
      <c r="IUY41" s="9"/>
      <c r="IUZ41" s="9"/>
      <c r="IVA41" s="9"/>
      <c r="IVB41" s="9"/>
      <c r="IVC41" s="9"/>
      <c r="IVD41" s="9"/>
      <c r="IVE41" s="9"/>
      <c r="IVF41" s="9"/>
      <c r="IVG41" s="9"/>
      <c r="IVH41" s="9"/>
      <c r="IVI41" s="9"/>
      <c r="IVJ41" s="9"/>
      <c r="IVK41" s="9"/>
      <c r="IVL41" s="9"/>
      <c r="IVM41" s="9"/>
      <c r="IVN41" s="9"/>
      <c r="IVO41" s="9"/>
      <c r="IVP41" s="9"/>
      <c r="IVQ41" s="9"/>
      <c r="IVR41" s="9"/>
      <c r="IVS41" s="9"/>
      <c r="IVT41" s="9"/>
      <c r="IVU41" s="9"/>
      <c r="IVV41" s="9"/>
      <c r="IVW41" s="9"/>
      <c r="IVX41" s="9"/>
      <c r="IVY41" s="9"/>
      <c r="IVZ41" s="9"/>
      <c r="IWA41" s="9"/>
      <c r="IWB41" s="9"/>
      <c r="IWC41" s="9"/>
      <c r="IWD41" s="9"/>
      <c r="IWE41" s="9"/>
      <c r="IWF41" s="9"/>
      <c r="IWG41" s="9"/>
      <c r="IWH41" s="9"/>
      <c r="IWI41" s="9"/>
      <c r="IWJ41" s="9"/>
      <c r="IWK41" s="9"/>
      <c r="IWL41" s="9"/>
      <c r="IWM41" s="9"/>
      <c r="IWN41" s="9"/>
      <c r="IWO41" s="9"/>
      <c r="IWP41" s="9"/>
      <c r="IWQ41" s="9"/>
      <c r="IWR41" s="9"/>
      <c r="IWS41" s="9"/>
      <c r="IWT41" s="9"/>
      <c r="IWU41" s="9"/>
      <c r="IWV41" s="9"/>
      <c r="IWW41" s="9"/>
      <c r="IWX41" s="9"/>
      <c r="IWY41" s="9"/>
      <c r="IWZ41" s="9"/>
      <c r="IXA41" s="9"/>
      <c r="IXB41" s="9"/>
      <c r="IXC41" s="9"/>
      <c r="IXD41" s="9"/>
      <c r="IXE41" s="9"/>
      <c r="IXF41" s="9"/>
      <c r="IXG41" s="9"/>
      <c r="IXH41" s="9"/>
      <c r="IXI41" s="9"/>
      <c r="IXJ41" s="9"/>
      <c r="IXK41" s="9"/>
      <c r="IXL41" s="9"/>
      <c r="IXM41" s="9"/>
      <c r="IXN41" s="9"/>
      <c r="IXO41" s="9"/>
      <c r="IXP41" s="9"/>
      <c r="IXQ41" s="9"/>
      <c r="IXR41" s="9"/>
      <c r="IXS41" s="9"/>
      <c r="IXT41" s="9"/>
      <c r="IXU41" s="9"/>
      <c r="IXV41" s="9"/>
      <c r="IXW41" s="9"/>
      <c r="IXX41" s="9"/>
      <c r="IXY41" s="9"/>
      <c r="IXZ41" s="9"/>
      <c r="IYA41" s="9"/>
      <c r="IYB41" s="9"/>
      <c r="IYC41" s="9"/>
      <c r="IYD41" s="9"/>
      <c r="IYE41" s="9"/>
      <c r="IYF41" s="9"/>
      <c r="IYG41" s="9"/>
      <c r="IYH41" s="9"/>
      <c r="IYI41" s="9"/>
      <c r="IYJ41" s="9"/>
      <c r="IYK41" s="9"/>
      <c r="IYL41" s="9"/>
      <c r="IYM41" s="9"/>
      <c r="IYN41" s="9"/>
      <c r="IYO41" s="9"/>
      <c r="IYP41" s="9"/>
      <c r="IYQ41" s="9"/>
      <c r="IYR41" s="9"/>
      <c r="IYS41" s="9"/>
      <c r="IYT41" s="9"/>
      <c r="IYU41" s="9"/>
      <c r="IYV41" s="9"/>
      <c r="IYW41" s="9"/>
      <c r="IYX41" s="9"/>
      <c r="IYY41" s="9"/>
      <c r="IYZ41" s="9"/>
      <c r="IZA41" s="9"/>
      <c r="IZB41" s="9"/>
      <c r="IZC41" s="9"/>
      <c r="IZD41" s="9"/>
      <c r="IZE41" s="9"/>
      <c r="IZF41" s="9"/>
      <c r="IZG41" s="9"/>
      <c r="IZH41" s="9"/>
      <c r="IZI41" s="9"/>
      <c r="IZJ41" s="9"/>
      <c r="IZK41" s="9"/>
      <c r="IZL41" s="9"/>
      <c r="IZM41" s="9"/>
      <c r="IZN41" s="9"/>
      <c r="IZO41" s="9"/>
      <c r="IZP41" s="9"/>
      <c r="IZQ41" s="9"/>
      <c r="IZR41" s="9"/>
      <c r="IZS41" s="9"/>
      <c r="IZT41" s="9"/>
      <c r="IZU41" s="9"/>
      <c r="IZV41" s="9"/>
      <c r="IZW41" s="9"/>
      <c r="IZX41" s="9"/>
      <c r="IZY41" s="9"/>
      <c r="IZZ41" s="9"/>
      <c r="JAA41" s="9"/>
      <c r="JAB41" s="9"/>
      <c r="JAC41" s="9"/>
      <c r="JAD41" s="9"/>
      <c r="JAE41" s="9"/>
      <c r="JAF41" s="9"/>
      <c r="JAG41" s="9"/>
      <c r="JAH41" s="9"/>
      <c r="JAI41" s="9"/>
      <c r="JAJ41" s="9"/>
      <c r="JAK41" s="9"/>
      <c r="JAL41" s="9"/>
      <c r="JAM41" s="9"/>
      <c r="JAN41" s="9"/>
      <c r="JAO41" s="9"/>
      <c r="JAP41" s="9"/>
      <c r="JAQ41" s="9"/>
      <c r="JAR41" s="9"/>
      <c r="JAS41" s="9"/>
      <c r="JAT41" s="9"/>
      <c r="JAU41" s="9"/>
      <c r="JAV41" s="9"/>
      <c r="JAW41" s="9"/>
      <c r="JAX41" s="9"/>
      <c r="JAY41" s="9"/>
      <c r="JAZ41" s="9"/>
      <c r="JBA41" s="9"/>
      <c r="JBB41" s="9"/>
      <c r="JBC41" s="9"/>
      <c r="JBD41" s="9"/>
      <c r="JBE41" s="9"/>
      <c r="JBF41" s="9"/>
      <c r="JBG41" s="9"/>
      <c r="JBH41" s="9"/>
      <c r="JBI41" s="9"/>
      <c r="JBJ41" s="9"/>
      <c r="JBK41" s="9"/>
      <c r="JBL41" s="9"/>
      <c r="JBM41" s="9"/>
      <c r="JBN41" s="9"/>
      <c r="JBO41" s="9"/>
      <c r="JBP41" s="9"/>
      <c r="JBQ41" s="9"/>
      <c r="JBR41" s="9"/>
      <c r="JBS41" s="9"/>
      <c r="JBT41" s="9"/>
      <c r="JBU41" s="9"/>
      <c r="JBV41" s="9"/>
      <c r="JBW41" s="9"/>
      <c r="JBX41" s="9"/>
      <c r="JBY41" s="9"/>
      <c r="JBZ41" s="9"/>
      <c r="JCA41" s="9"/>
      <c r="JCB41" s="9"/>
      <c r="JCC41" s="9"/>
      <c r="JCD41" s="9"/>
      <c r="JCE41" s="9"/>
      <c r="JCF41" s="9"/>
      <c r="JCG41" s="9"/>
      <c r="JCH41" s="9"/>
      <c r="JCI41" s="9"/>
      <c r="JCJ41" s="9"/>
      <c r="JCK41" s="9"/>
      <c r="JCL41" s="9"/>
      <c r="JCM41" s="9"/>
      <c r="JCN41" s="9"/>
      <c r="JCO41" s="9"/>
      <c r="JCP41" s="9"/>
      <c r="JCQ41" s="9"/>
      <c r="JCR41" s="9"/>
      <c r="JCS41" s="9"/>
      <c r="JCT41" s="9"/>
      <c r="JCU41" s="9"/>
      <c r="JCV41" s="9"/>
      <c r="JCW41" s="9"/>
      <c r="JCX41" s="9"/>
      <c r="JCY41" s="9"/>
      <c r="JCZ41" s="9"/>
      <c r="JDA41" s="9"/>
      <c r="JDB41" s="9"/>
      <c r="JDC41" s="9"/>
      <c r="JDD41" s="9"/>
      <c r="JDE41" s="9"/>
      <c r="JDF41" s="9"/>
      <c r="JDG41" s="9"/>
      <c r="JDH41" s="9"/>
      <c r="JDI41" s="9"/>
      <c r="JDJ41" s="9"/>
      <c r="JDK41" s="9"/>
      <c r="JDL41" s="9"/>
      <c r="JDM41" s="9"/>
      <c r="JDN41" s="9"/>
      <c r="JDO41" s="9"/>
      <c r="JDP41" s="9"/>
      <c r="JDQ41" s="9"/>
      <c r="JDR41" s="9"/>
      <c r="JDS41" s="9"/>
      <c r="JDT41" s="9"/>
      <c r="JDU41" s="9"/>
      <c r="JDV41" s="9"/>
      <c r="JDW41" s="9"/>
      <c r="JDX41" s="9"/>
      <c r="JDY41" s="9"/>
      <c r="JDZ41" s="9"/>
      <c r="JEA41" s="9"/>
      <c r="JEB41" s="9"/>
      <c r="JEC41" s="9"/>
      <c r="JED41" s="9"/>
      <c r="JEE41" s="9"/>
      <c r="JEF41" s="9"/>
      <c r="JEG41" s="9"/>
      <c r="JEH41" s="9"/>
      <c r="JEI41" s="9"/>
      <c r="JEJ41" s="9"/>
      <c r="JEK41" s="9"/>
      <c r="JEL41" s="9"/>
      <c r="JEM41" s="9"/>
      <c r="JEN41" s="9"/>
      <c r="JEO41" s="9"/>
      <c r="JEP41" s="9"/>
      <c r="JEQ41" s="9"/>
      <c r="JER41" s="9"/>
      <c r="JES41" s="9"/>
      <c r="JET41" s="9"/>
      <c r="JEU41" s="9"/>
      <c r="JEV41" s="9"/>
      <c r="JEW41" s="9"/>
      <c r="JEX41" s="9"/>
      <c r="JEY41" s="9"/>
      <c r="JEZ41" s="9"/>
      <c r="JFA41" s="9"/>
      <c r="JFB41" s="9"/>
      <c r="JFC41" s="9"/>
      <c r="JFD41" s="9"/>
      <c r="JFE41" s="9"/>
      <c r="JFF41" s="9"/>
      <c r="JFG41" s="9"/>
      <c r="JFH41" s="9"/>
      <c r="JFI41" s="9"/>
      <c r="JFJ41" s="9"/>
      <c r="JFK41" s="9"/>
      <c r="JFL41" s="9"/>
      <c r="JFM41" s="9"/>
      <c r="JFN41" s="9"/>
      <c r="JFO41" s="9"/>
      <c r="JFP41" s="9"/>
      <c r="JFQ41" s="9"/>
      <c r="JFR41" s="9"/>
      <c r="JFS41" s="9"/>
      <c r="JFT41" s="9"/>
      <c r="JFU41" s="9"/>
      <c r="JFV41" s="9"/>
      <c r="JFW41" s="9"/>
      <c r="JFX41" s="9"/>
      <c r="JFY41" s="9"/>
      <c r="JFZ41" s="9"/>
      <c r="JGA41" s="9"/>
      <c r="JGB41" s="9"/>
      <c r="JGC41" s="9"/>
      <c r="JGD41" s="9"/>
      <c r="JGE41" s="9"/>
      <c r="JGF41" s="9"/>
      <c r="JGG41" s="9"/>
      <c r="JGH41" s="9"/>
      <c r="JGI41" s="9"/>
      <c r="JGJ41" s="9"/>
      <c r="JGK41" s="9"/>
      <c r="JGL41" s="9"/>
      <c r="JGM41" s="9"/>
      <c r="JGN41" s="9"/>
      <c r="JGO41" s="9"/>
      <c r="JGP41" s="9"/>
      <c r="JGQ41" s="9"/>
      <c r="JGR41" s="9"/>
      <c r="JGS41" s="9"/>
      <c r="JGT41" s="9"/>
      <c r="JGU41" s="9"/>
      <c r="JGV41" s="9"/>
      <c r="JGW41" s="9"/>
      <c r="JGX41" s="9"/>
      <c r="JGY41" s="9"/>
      <c r="JGZ41" s="9"/>
      <c r="JHA41" s="9"/>
      <c r="JHB41" s="9"/>
      <c r="JHC41" s="9"/>
      <c r="JHD41" s="9"/>
      <c r="JHE41" s="9"/>
      <c r="JHF41" s="9"/>
      <c r="JHG41" s="9"/>
      <c r="JHH41" s="9"/>
      <c r="JHI41" s="9"/>
      <c r="JHJ41" s="9"/>
      <c r="JHK41" s="9"/>
      <c r="JHL41" s="9"/>
      <c r="JHM41" s="9"/>
      <c r="JHN41" s="9"/>
      <c r="JHO41" s="9"/>
      <c r="JHP41" s="9"/>
      <c r="JHQ41" s="9"/>
      <c r="JHR41" s="9"/>
      <c r="JHS41" s="9"/>
      <c r="JHT41" s="9"/>
      <c r="JHU41" s="9"/>
      <c r="JHV41" s="9"/>
      <c r="JHW41" s="9"/>
      <c r="JHX41" s="9"/>
      <c r="JHY41" s="9"/>
      <c r="JHZ41" s="9"/>
      <c r="JIA41" s="9"/>
      <c r="JIB41" s="9"/>
      <c r="JIC41" s="9"/>
      <c r="JID41" s="9"/>
      <c r="JIE41" s="9"/>
      <c r="JIF41" s="9"/>
      <c r="JIG41" s="9"/>
      <c r="JIH41" s="9"/>
      <c r="JII41" s="9"/>
      <c r="JIJ41" s="9"/>
      <c r="JIK41" s="9"/>
      <c r="JIL41" s="9"/>
      <c r="JIM41" s="9"/>
      <c r="JIN41" s="9"/>
      <c r="JIO41" s="9"/>
      <c r="JIP41" s="9"/>
      <c r="JIQ41" s="9"/>
      <c r="JIR41" s="9"/>
      <c r="JIS41" s="9"/>
      <c r="JIT41" s="9"/>
      <c r="JIU41" s="9"/>
      <c r="JIV41" s="9"/>
      <c r="JIW41" s="9"/>
      <c r="JIX41" s="9"/>
      <c r="JIY41" s="9"/>
      <c r="JIZ41" s="9"/>
      <c r="JJA41" s="9"/>
      <c r="JJB41" s="9"/>
      <c r="JJC41" s="9"/>
      <c r="JJD41" s="9"/>
      <c r="JJE41" s="9"/>
      <c r="JJF41" s="9"/>
      <c r="JJG41" s="9"/>
      <c r="JJH41" s="9"/>
      <c r="JJI41" s="9"/>
      <c r="JJJ41" s="9"/>
      <c r="JJK41" s="9"/>
      <c r="JJL41" s="9"/>
      <c r="JJM41" s="9"/>
      <c r="JJN41" s="9"/>
      <c r="JJO41" s="9"/>
      <c r="JJP41" s="9"/>
      <c r="JJQ41" s="9"/>
      <c r="JJR41" s="9"/>
      <c r="JJS41" s="9"/>
      <c r="JJT41" s="9"/>
      <c r="JJU41" s="9"/>
      <c r="JJV41" s="9"/>
      <c r="JJW41" s="9"/>
      <c r="JJX41" s="9"/>
      <c r="JJY41" s="9"/>
      <c r="JJZ41" s="9"/>
      <c r="JKA41" s="9"/>
      <c r="JKB41" s="9"/>
      <c r="JKC41" s="9"/>
      <c r="JKD41" s="9"/>
      <c r="JKE41" s="9"/>
      <c r="JKF41" s="9"/>
      <c r="JKG41" s="9"/>
      <c r="JKH41" s="9"/>
      <c r="JKI41" s="9"/>
      <c r="JKJ41" s="9"/>
      <c r="JKK41" s="9"/>
      <c r="JKL41" s="9"/>
      <c r="JKM41" s="9"/>
      <c r="JKN41" s="9"/>
      <c r="JKO41" s="9"/>
      <c r="JKP41" s="9"/>
      <c r="JKQ41" s="9"/>
      <c r="JKR41" s="9"/>
      <c r="JKS41" s="9"/>
      <c r="JKT41" s="9"/>
      <c r="JKU41" s="9"/>
      <c r="JKV41" s="9"/>
      <c r="JKW41" s="9"/>
      <c r="JKX41" s="9"/>
      <c r="JKY41" s="9"/>
      <c r="JKZ41" s="9"/>
      <c r="JLA41" s="9"/>
      <c r="JLB41" s="9"/>
      <c r="JLC41" s="9"/>
      <c r="JLD41" s="9"/>
      <c r="JLE41" s="9"/>
      <c r="JLF41" s="9"/>
      <c r="JLG41" s="9"/>
      <c r="JLH41" s="9"/>
      <c r="JLI41" s="9"/>
      <c r="JLJ41" s="9"/>
      <c r="JLK41" s="9"/>
      <c r="JLL41" s="9"/>
      <c r="JLM41" s="9"/>
      <c r="JLN41" s="9"/>
      <c r="JLO41" s="9"/>
      <c r="JLP41" s="9"/>
      <c r="JLQ41" s="9"/>
      <c r="JLR41" s="9"/>
      <c r="JLS41" s="9"/>
      <c r="JLT41" s="9"/>
      <c r="JLU41" s="9"/>
      <c r="JLV41" s="9"/>
      <c r="JLW41" s="9"/>
      <c r="JLX41" s="9"/>
      <c r="JLY41" s="9"/>
      <c r="JLZ41" s="9"/>
      <c r="JMA41" s="9"/>
      <c r="JMB41" s="9"/>
      <c r="JMC41" s="9"/>
      <c r="JMD41" s="9"/>
      <c r="JME41" s="9"/>
      <c r="JMF41" s="9"/>
      <c r="JMG41" s="9"/>
      <c r="JMH41" s="9"/>
      <c r="JMI41" s="9"/>
      <c r="JMJ41" s="9"/>
      <c r="JMK41" s="9"/>
      <c r="JML41" s="9"/>
      <c r="JMM41" s="9"/>
      <c r="JMN41" s="9"/>
      <c r="JMO41" s="9"/>
      <c r="JMP41" s="9"/>
      <c r="JMQ41" s="9"/>
      <c r="JMR41" s="9"/>
      <c r="JMS41" s="9"/>
      <c r="JMT41" s="9"/>
      <c r="JMU41" s="9"/>
      <c r="JMV41" s="9"/>
      <c r="JMW41" s="9"/>
      <c r="JMX41" s="9"/>
      <c r="JMY41" s="9"/>
      <c r="JMZ41" s="9"/>
      <c r="JNA41" s="9"/>
      <c r="JNB41" s="9"/>
      <c r="JNC41" s="9"/>
      <c r="JND41" s="9"/>
      <c r="JNE41" s="9"/>
      <c r="JNF41" s="9"/>
      <c r="JNG41" s="9"/>
      <c r="JNH41" s="9"/>
      <c r="JNI41" s="9"/>
      <c r="JNJ41" s="9"/>
      <c r="JNK41" s="9"/>
      <c r="JNL41" s="9"/>
      <c r="JNM41" s="9"/>
      <c r="JNN41" s="9"/>
      <c r="JNO41" s="9"/>
      <c r="JNP41" s="9"/>
      <c r="JNQ41" s="9"/>
      <c r="JNR41" s="9"/>
      <c r="JNS41" s="9"/>
      <c r="JNT41" s="9"/>
      <c r="JNU41" s="9"/>
      <c r="JNV41" s="9"/>
      <c r="JNW41" s="9"/>
      <c r="JNX41" s="9"/>
      <c r="JNY41" s="9"/>
      <c r="JNZ41" s="9"/>
      <c r="JOA41" s="9"/>
      <c r="JOB41" s="9"/>
      <c r="JOC41" s="9"/>
      <c r="JOD41" s="9"/>
      <c r="JOE41" s="9"/>
      <c r="JOF41" s="9"/>
      <c r="JOG41" s="9"/>
      <c r="JOH41" s="9"/>
      <c r="JOI41" s="9"/>
      <c r="JOJ41" s="9"/>
      <c r="JOK41" s="9"/>
      <c r="JOL41" s="9"/>
      <c r="JOM41" s="9"/>
      <c r="JON41" s="9"/>
      <c r="JOO41" s="9"/>
      <c r="JOP41" s="9"/>
      <c r="JOQ41" s="9"/>
      <c r="JOR41" s="9"/>
      <c r="JOS41" s="9"/>
      <c r="JOT41" s="9"/>
      <c r="JOU41" s="9"/>
      <c r="JOV41" s="9"/>
      <c r="JOW41" s="9"/>
      <c r="JOX41" s="9"/>
      <c r="JOY41" s="9"/>
      <c r="JOZ41" s="9"/>
      <c r="JPA41" s="9"/>
      <c r="JPB41" s="9"/>
      <c r="JPC41" s="9"/>
      <c r="JPD41" s="9"/>
      <c r="JPE41" s="9"/>
      <c r="JPF41" s="9"/>
      <c r="JPG41" s="9"/>
      <c r="JPH41" s="9"/>
      <c r="JPI41" s="9"/>
      <c r="JPJ41" s="9"/>
      <c r="JPK41" s="9"/>
      <c r="JPL41" s="9"/>
      <c r="JPM41" s="9"/>
      <c r="JPN41" s="9"/>
      <c r="JPO41" s="9"/>
      <c r="JPP41" s="9"/>
      <c r="JPQ41" s="9"/>
      <c r="JPR41" s="9"/>
      <c r="JPS41" s="9"/>
      <c r="JPT41" s="9"/>
      <c r="JPU41" s="9"/>
      <c r="JPV41" s="9"/>
      <c r="JPW41" s="9"/>
      <c r="JPX41" s="9"/>
      <c r="JPY41" s="9"/>
      <c r="JPZ41" s="9"/>
      <c r="JQA41" s="9"/>
      <c r="JQB41" s="9"/>
      <c r="JQC41" s="9"/>
      <c r="JQD41" s="9"/>
      <c r="JQE41" s="9"/>
      <c r="JQF41" s="9"/>
      <c r="JQG41" s="9"/>
      <c r="JQH41" s="9"/>
      <c r="JQI41" s="9"/>
      <c r="JQJ41" s="9"/>
      <c r="JQK41" s="9"/>
      <c r="JQL41" s="9"/>
      <c r="JQM41" s="9"/>
      <c r="JQN41" s="9"/>
      <c r="JQO41" s="9"/>
      <c r="JQP41" s="9"/>
      <c r="JQQ41" s="9"/>
      <c r="JQR41" s="9"/>
      <c r="JQS41" s="9"/>
      <c r="JQT41" s="9"/>
      <c r="JQU41" s="9"/>
      <c r="JQV41" s="9"/>
      <c r="JQW41" s="9"/>
      <c r="JQX41" s="9"/>
      <c r="JQY41" s="9"/>
      <c r="JQZ41" s="9"/>
      <c r="JRA41" s="9"/>
      <c r="JRB41" s="9"/>
      <c r="JRC41" s="9"/>
      <c r="JRD41" s="9"/>
      <c r="JRE41" s="9"/>
      <c r="JRF41" s="9"/>
      <c r="JRG41" s="9"/>
      <c r="JRH41" s="9"/>
      <c r="JRI41" s="9"/>
      <c r="JRJ41" s="9"/>
      <c r="JRK41" s="9"/>
      <c r="JRL41" s="9"/>
      <c r="JRM41" s="9"/>
      <c r="JRN41" s="9"/>
      <c r="JRO41" s="9"/>
      <c r="JRP41" s="9"/>
      <c r="JRQ41" s="9"/>
      <c r="JRR41" s="9"/>
      <c r="JRS41" s="9"/>
      <c r="JRT41" s="9"/>
      <c r="JRU41" s="9"/>
      <c r="JRV41" s="9"/>
      <c r="JRW41" s="9"/>
      <c r="JRX41" s="9"/>
      <c r="JRY41" s="9"/>
      <c r="JRZ41" s="9"/>
      <c r="JSA41" s="9"/>
      <c r="JSB41" s="9"/>
      <c r="JSC41" s="9"/>
      <c r="JSD41" s="9"/>
      <c r="JSE41" s="9"/>
      <c r="JSF41" s="9"/>
      <c r="JSG41" s="9"/>
      <c r="JSH41" s="9"/>
      <c r="JSI41" s="9"/>
      <c r="JSJ41" s="9"/>
      <c r="JSK41" s="9"/>
      <c r="JSL41" s="9"/>
      <c r="JSM41" s="9"/>
      <c r="JSN41" s="9"/>
      <c r="JSO41" s="9"/>
      <c r="JSP41" s="9"/>
      <c r="JSQ41" s="9"/>
      <c r="JSR41" s="9"/>
      <c r="JSS41" s="9"/>
      <c r="JST41" s="9"/>
      <c r="JSU41" s="9"/>
      <c r="JSV41" s="9"/>
      <c r="JSW41" s="9"/>
      <c r="JSX41" s="9"/>
      <c r="JSY41" s="9"/>
      <c r="JSZ41" s="9"/>
      <c r="JTA41" s="9"/>
      <c r="JTB41" s="9"/>
      <c r="JTC41" s="9"/>
      <c r="JTD41" s="9"/>
      <c r="JTE41" s="9"/>
      <c r="JTF41" s="9"/>
      <c r="JTG41" s="9"/>
      <c r="JTH41" s="9"/>
      <c r="JTI41" s="9"/>
      <c r="JTJ41" s="9"/>
      <c r="JTK41" s="9"/>
      <c r="JTL41" s="9"/>
      <c r="JTM41" s="9"/>
      <c r="JTN41" s="9"/>
      <c r="JTO41" s="9"/>
      <c r="JTP41" s="9"/>
      <c r="JTQ41" s="9"/>
      <c r="JTR41" s="9"/>
      <c r="JTS41" s="9"/>
      <c r="JTT41" s="9"/>
      <c r="JTU41" s="9"/>
      <c r="JTV41" s="9"/>
      <c r="JTW41" s="9"/>
      <c r="JTX41" s="9"/>
      <c r="JTY41" s="9"/>
      <c r="JTZ41" s="9"/>
      <c r="JUA41" s="9"/>
      <c r="JUB41" s="9"/>
      <c r="JUC41" s="9"/>
      <c r="JUD41" s="9"/>
      <c r="JUE41" s="9"/>
      <c r="JUF41" s="9"/>
      <c r="JUG41" s="9"/>
      <c r="JUH41" s="9"/>
      <c r="JUI41" s="9"/>
      <c r="JUJ41" s="9"/>
      <c r="JUK41" s="9"/>
      <c r="JUL41" s="9"/>
      <c r="JUM41" s="9"/>
      <c r="JUN41" s="9"/>
      <c r="JUO41" s="9"/>
      <c r="JUP41" s="9"/>
      <c r="JUQ41" s="9"/>
      <c r="JUR41" s="9"/>
      <c r="JUS41" s="9"/>
      <c r="JUT41" s="9"/>
      <c r="JUU41" s="9"/>
      <c r="JUV41" s="9"/>
      <c r="JUW41" s="9"/>
      <c r="JUX41" s="9"/>
      <c r="JUY41" s="9"/>
      <c r="JUZ41" s="9"/>
      <c r="JVA41" s="9"/>
      <c r="JVB41" s="9"/>
      <c r="JVC41" s="9"/>
      <c r="JVD41" s="9"/>
      <c r="JVE41" s="9"/>
      <c r="JVF41" s="9"/>
      <c r="JVG41" s="9"/>
      <c r="JVH41" s="9"/>
      <c r="JVI41" s="9"/>
      <c r="JVJ41" s="9"/>
      <c r="JVK41" s="9"/>
      <c r="JVL41" s="9"/>
      <c r="JVM41" s="9"/>
      <c r="JVN41" s="9"/>
      <c r="JVO41" s="9"/>
      <c r="JVP41" s="9"/>
      <c r="JVQ41" s="9"/>
      <c r="JVR41" s="9"/>
      <c r="JVS41" s="9"/>
      <c r="JVT41" s="9"/>
      <c r="JVU41" s="9"/>
      <c r="JVV41" s="9"/>
      <c r="JVW41" s="9"/>
      <c r="JVX41" s="9"/>
      <c r="JVY41" s="9"/>
      <c r="JVZ41" s="9"/>
      <c r="JWA41" s="9"/>
      <c r="JWB41" s="9"/>
      <c r="JWC41" s="9"/>
      <c r="JWD41" s="9"/>
      <c r="JWE41" s="9"/>
      <c r="JWF41" s="9"/>
      <c r="JWG41" s="9"/>
      <c r="JWH41" s="9"/>
      <c r="JWI41" s="9"/>
      <c r="JWJ41" s="9"/>
      <c r="JWK41" s="9"/>
      <c r="JWL41" s="9"/>
      <c r="JWM41" s="9"/>
      <c r="JWN41" s="9"/>
      <c r="JWO41" s="9"/>
      <c r="JWP41" s="9"/>
      <c r="JWQ41" s="9"/>
      <c r="JWR41" s="9"/>
      <c r="JWS41" s="9"/>
      <c r="JWT41" s="9"/>
      <c r="JWU41" s="9"/>
      <c r="JWV41" s="9"/>
      <c r="JWW41" s="9"/>
      <c r="JWX41" s="9"/>
      <c r="JWY41" s="9"/>
      <c r="JWZ41" s="9"/>
      <c r="JXA41" s="9"/>
      <c r="JXB41" s="9"/>
      <c r="JXC41" s="9"/>
      <c r="JXD41" s="9"/>
      <c r="JXE41" s="9"/>
      <c r="JXF41" s="9"/>
      <c r="JXG41" s="9"/>
      <c r="JXH41" s="9"/>
      <c r="JXI41" s="9"/>
      <c r="JXJ41" s="9"/>
      <c r="JXK41" s="9"/>
      <c r="JXL41" s="9"/>
      <c r="JXM41" s="9"/>
      <c r="JXN41" s="9"/>
      <c r="JXO41" s="9"/>
      <c r="JXP41" s="9"/>
      <c r="JXQ41" s="9"/>
      <c r="JXR41" s="9"/>
      <c r="JXS41" s="9"/>
      <c r="JXT41" s="9"/>
      <c r="JXU41" s="9"/>
      <c r="JXV41" s="9"/>
      <c r="JXW41" s="9"/>
      <c r="JXX41" s="9"/>
      <c r="JXY41" s="9"/>
      <c r="JXZ41" s="9"/>
      <c r="JYA41" s="9"/>
      <c r="JYB41" s="9"/>
      <c r="JYC41" s="9"/>
      <c r="JYD41" s="9"/>
      <c r="JYE41" s="9"/>
      <c r="JYF41" s="9"/>
      <c r="JYG41" s="9"/>
      <c r="JYH41" s="9"/>
      <c r="JYI41" s="9"/>
      <c r="JYJ41" s="9"/>
      <c r="JYK41" s="9"/>
      <c r="JYL41" s="9"/>
      <c r="JYM41" s="9"/>
      <c r="JYN41" s="9"/>
      <c r="JYO41" s="9"/>
      <c r="JYP41" s="9"/>
      <c r="JYQ41" s="9"/>
      <c r="JYR41" s="9"/>
      <c r="JYS41" s="9"/>
      <c r="JYT41" s="9"/>
      <c r="JYU41" s="9"/>
      <c r="JYV41" s="9"/>
      <c r="JYW41" s="9"/>
      <c r="JYX41" s="9"/>
      <c r="JYY41" s="9"/>
      <c r="JYZ41" s="9"/>
      <c r="JZA41" s="9"/>
      <c r="JZB41" s="9"/>
      <c r="JZC41" s="9"/>
      <c r="JZD41" s="9"/>
      <c r="JZE41" s="9"/>
      <c r="JZF41" s="9"/>
      <c r="JZG41" s="9"/>
      <c r="JZH41" s="9"/>
      <c r="JZI41" s="9"/>
      <c r="JZJ41" s="9"/>
      <c r="JZK41" s="9"/>
      <c r="JZL41" s="9"/>
      <c r="JZM41" s="9"/>
      <c r="JZN41" s="9"/>
      <c r="JZO41" s="9"/>
      <c r="JZP41" s="9"/>
      <c r="JZQ41" s="9"/>
      <c r="JZR41" s="9"/>
      <c r="JZS41" s="9"/>
      <c r="JZT41" s="9"/>
      <c r="JZU41" s="9"/>
      <c r="JZV41" s="9"/>
      <c r="JZW41" s="9"/>
      <c r="JZX41" s="9"/>
      <c r="JZY41" s="9"/>
      <c r="JZZ41" s="9"/>
      <c r="KAA41" s="9"/>
      <c r="KAB41" s="9"/>
      <c r="KAC41" s="9"/>
      <c r="KAD41" s="9"/>
      <c r="KAE41" s="9"/>
      <c r="KAF41" s="9"/>
      <c r="KAG41" s="9"/>
      <c r="KAH41" s="9"/>
      <c r="KAI41" s="9"/>
      <c r="KAJ41" s="9"/>
      <c r="KAK41" s="9"/>
      <c r="KAL41" s="9"/>
      <c r="KAM41" s="9"/>
      <c r="KAN41" s="9"/>
      <c r="KAO41" s="9"/>
      <c r="KAP41" s="9"/>
      <c r="KAQ41" s="9"/>
      <c r="KAR41" s="9"/>
      <c r="KAS41" s="9"/>
      <c r="KAT41" s="9"/>
      <c r="KAU41" s="9"/>
      <c r="KAV41" s="9"/>
      <c r="KAW41" s="9"/>
      <c r="KAX41" s="9"/>
      <c r="KAY41" s="9"/>
      <c r="KAZ41" s="9"/>
      <c r="KBA41" s="9"/>
      <c r="KBB41" s="9"/>
      <c r="KBC41" s="9"/>
      <c r="KBD41" s="9"/>
      <c r="KBE41" s="9"/>
      <c r="KBF41" s="9"/>
      <c r="KBG41" s="9"/>
      <c r="KBH41" s="9"/>
      <c r="KBI41" s="9"/>
      <c r="KBJ41" s="9"/>
      <c r="KBK41" s="9"/>
      <c r="KBL41" s="9"/>
      <c r="KBM41" s="9"/>
      <c r="KBN41" s="9"/>
      <c r="KBO41" s="9"/>
      <c r="KBP41" s="9"/>
      <c r="KBQ41" s="9"/>
      <c r="KBR41" s="9"/>
      <c r="KBS41" s="9"/>
      <c r="KBT41" s="9"/>
      <c r="KBU41" s="9"/>
      <c r="KBV41" s="9"/>
      <c r="KBW41" s="9"/>
      <c r="KBX41" s="9"/>
      <c r="KBY41" s="9"/>
      <c r="KBZ41" s="9"/>
      <c r="KCA41" s="9"/>
      <c r="KCB41" s="9"/>
      <c r="KCC41" s="9"/>
      <c r="KCD41" s="9"/>
      <c r="KCE41" s="9"/>
      <c r="KCF41" s="9"/>
      <c r="KCG41" s="9"/>
      <c r="KCH41" s="9"/>
      <c r="KCI41" s="9"/>
      <c r="KCJ41" s="9"/>
      <c r="KCK41" s="9"/>
      <c r="KCL41" s="9"/>
      <c r="KCM41" s="9"/>
      <c r="KCN41" s="9"/>
      <c r="KCO41" s="9"/>
      <c r="KCP41" s="9"/>
      <c r="KCQ41" s="9"/>
      <c r="KCR41" s="9"/>
      <c r="KCS41" s="9"/>
      <c r="KCT41" s="9"/>
      <c r="KCU41" s="9"/>
      <c r="KCV41" s="9"/>
      <c r="KCW41" s="9"/>
      <c r="KCX41" s="9"/>
      <c r="KCY41" s="9"/>
      <c r="KCZ41" s="9"/>
      <c r="KDA41" s="9"/>
      <c r="KDB41" s="9"/>
      <c r="KDC41" s="9"/>
      <c r="KDD41" s="9"/>
      <c r="KDE41" s="9"/>
      <c r="KDF41" s="9"/>
      <c r="KDG41" s="9"/>
      <c r="KDH41" s="9"/>
      <c r="KDI41" s="9"/>
      <c r="KDJ41" s="9"/>
      <c r="KDK41" s="9"/>
      <c r="KDL41" s="9"/>
      <c r="KDM41" s="9"/>
      <c r="KDN41" s="9"/>
      <c r="KDO41" s="9"/>
      <c r="KDP41" s="9"/>
      <c r="KDQ41" s="9"/>
      <c r="KDR41" s="9"/>
      <c r="KDS41" s="9"/>
      <c r="KDT41" s="9"/>
      <c r="KDU41" s="9"/>
      <c r="KDV41" s="9"/>
      <c r="KDW41" s="9"/>
      <c r="KDX41" s="9"/>
      <c r="KDY41" s="9"/>
      <c r="KDZ41" s="9"/>
      <c r="KEA41" s="9"/>
      <c r="KEB41" s="9"/>
      <c r="KEC41" s="9"/>
      <c r="KED41" s="9"/>
      <c r="KEE41" s="9"/>
      <c r="KEF41" s="9"/>
      <c r="KEG41" s="9"/>
      <c r="KEH41" s="9"/>
      <c r="KEI41" s="9"/>
      <c r="KEJ41" s="9"/>
      <c r="KEK41" s="9"/>
      <c r="KEL41" s="9"/>
      <c r="KEM41" s="9"/>
      <c r="KEN41" s="9"/>
      <c r="KEO41" s="9"/>
      <c r="KEP41" s="9"/>
      <c r="KEQ41" s="9"/>
      <c r="KER41" s="9"/>
      <c r="KES41" s="9"/>
      <c r="KET41" s="9"/>
      <c r="KEU41" s="9"/>
      <c r="KEV41" s="9"/>
      <c r="KEW41" s="9"/>
      <c r="KEX41" s="9"/>
      <c r="KEY41" s="9"/>
      <c r="KEZ41" s="9"/>
      <c r="KFA41" s="9"/>
      <c r="KFB41" s="9"/>
      <c r="KFC41" s="9"/>
      <c r="KFD41" s="9"/>
      <c r="KFE41" s="9"/>
      <c r="KFF41" s="9"/>
      <c r="KFG41" s="9"/>
      <c r="KFH41" s="9"/>
      <c r="KFI41" s="9"/>
      <c r="KFJ41" s="9"/>
      <c r="KFK41" s="9"/>
      <c r="KFL41" s="9"/>
      <c r="KFM41" s="9"/>
      <c r="KFN41" s="9"/>
      <c r="KFO41" s="9"/>
      <c r="KFP41" s="9"/>
      <c r="KFQ41" s="9"/>
      <c r="KFR41" s="9"/>
      <c r="KFS41" s="9"/>
      <c r="KFT41" s="9"/>
      <c r="KFU41" s="9"/>
      <c r="KFV41" s="9"/>
      <c r="KFW41" s="9"/>
      <c r="KFX41" s="9"/>
      <c r="KFY41" s="9"/>
      <c r="KFZ41" s="9"/>
      <c r="KGA41" s="9"/>
      <c r="KGB41" s="9"/>
      <c r="KGC41" s="9"/>
      <c r="KGD41" s="9"/>
      <c r="KGE41" s="9"/>
      <c r="KGF41" s="9"/>
      <c r="KGG41" s="9"/>
      <c r="KGH41" s="9"/>
      <c r="KGI41" s="9"/>
      <c r="KGJ41" s="9"/>
      <c r="KGK41" s="9"/>
      <c r="KGL41" s="9"/>
      <c r="KGM41" s="9"/>
      <c r="KGN41" s="9"/>
      <c r="KGO41" s="9"/>
      <c r="KGP41" s="9"/>
      <c r="KGQ41" s="9"/>
      <c r="KGR41" s="9"/>
      <c r="KGS41" s="9"/>
      <c r="KGT41" s="9"/>
      <c r="KGU41" s="9"/>
      <c r="KGV41" s="9"/>
      <c r="KGW41" s="9"/>
      <c r="KGX41" s="9"/>
      <c r="KGY41" s="9"/>
      <c r="KGZ41" s="9"/>
      <c r="KHA41" s="9"/>
      <c r="KHB41" s="9"/>
      <c r="KHC41" s="9"/>
      <c r="KHD41" s="9"/>
      <c r="KHE41" s="9"/>
      <c r="KHF41" s="9"/>
      <c r="KHG41" s="9"/>
      <c r="KHH41" s="9"/>
      <c r="KHI41" s="9"/>
      <c r="KHJ41" s="9"/>
      <c r="KHK41" s="9"/>
      <c r="KHL41" s="9"/>
      <c r="KHM41" s="9"/>
      <c r="KHN41" s="9"/>
      <c r="KHO41" s="9"/>
      <c r="KHP41" s="9"/>
      <c r="KHQ41" s="9"/>
      <c r="KHR41" s="9"/>
      <c r="KHS41" s="9"/>
      <c r="KHT41" s="9"/>
      <c r="KHU41" s="9"/>
      <c r="KHV41" s="9"/>
      <c r="KHW41" s="9"/>
      <c r="KHX41" s="9"/>
      <c r="KHY41" s="9"/>
      <c r="KHZ41" s="9"/>
      <c r="KIA41" s="9"/>
      <c r="KIB41" s="9"/>
      <c r="KIC41" s="9"/>
      <c r="KID41" s="9"/>
      <c r="KIE41" s="9"/>
      <c r="KIF41" s="9"/>
      <c r="KIG41" s="9"/>
      <c r="KIH41" s="9"/>
      <c r="KII41" s="9"/>
      <c r="KIJ41" s="9"/>
      <c r="KIK41" s="9"/>
      <c r="KIL41" s="9"/>
      <c r="KIM41" s="9"/>
      <c r="KIN41" s="9"/>
      <c r="KIO41" s="9"/>
      <c r="KIP41" s="9"/>
      <c r="KIQ41" s="9"/>
      <c r="KIR41" s="9"/>
      <c r="KIS41" s="9"/>
      <c r="KIT41" s="9"/>
      <c r="KIU41" s="9"/>
      <c r="KIV41" s="9"/>
      <c r="KIW41" s="9"/>
      <c r="KIX41" s="9"/>
      <c r="KIY41" s="9"/>
      <c r="KIZ41" s="9"/>
      <c r="KJA41" s="9"/>
      <c r="KJB41" s="9"/>
      <c r="KJC41" s="9"/>
      <c r="KJD41" s="9"/>
      <c r="KJE41" s="9"/>
      <c r="KJF41" s="9"/>
      <c r="KJG41" s="9"/>
      <c r="KJH41" s="9"/>
      <c r="KJI41" s="9"/>
      <c r="KJJ41" s="9"/>
      <c r="KJK41" s="9"/>
      <c r="KJL41" s="9"/>
      <c r="KJM41" s="9"/>
      <c r="KJN41" s="9"/>
      <c r="KJO41" s="9"/>
      <c r="KJP41" s="9"/>
      <c r="KJQ41" s="9"/>
      <c r="KJR41" s="9"/>
      <c r="KJS41" s="9"/>
      <c r="KJT41" s="9"/>
      <c r="KJU41" s="9"/>
      <c r="KJV41" s="9"/>
      <c r="KJW41" s="9"/>
      <c r="KJX41" s="9"/>
      <c r="KJY41" s="9"/>
      <c r="KJZ41" s="9"/>
      <c r="KKA41" s="9"/>
      <c r="KKB41" s="9"/>
      <c r="KKC41" s="9"/>
      <c r="KKD41" s="9"/>
      <c r="KKE41" s="9"/>
      <c r="KKF41" s="9"/>
      <c r="KKG41" s="9"/>
      <c r="KKH41" s="9"/>
      <c r="KKI41" s="9"/>
      <c r="KKJ41" s="9"/>
      <c r="KKK41" s="9"/>
      <c r="KKL41" s="9"/>
      <c r="KKM41" s="9"/>
      <c r="KKN41" s="9"/>
      <c r="KKO41" s="9"/>
      <c r="KKP41" s="9"/>
      <c r="KKQ41" s="9"/>
      <c r="KKR41" s="9"/>
      <c r="KKS41" s="9"/>
      <c r="KKT41" s="9"/>
      <c r="KKU41" s="9"/>
      <c r="KKV41" s="9"/>
      <c r="KKW41" s="9"/>
      <c r="KKX41" s="9"/>
      <c r="KKY41" s="9"/>
      <c r="KKZ41" s="9"/>
      <c r="KLA41" s="9"/>
      <c r="KLB41" s="9"/>
      <c r="KLC41" s="9"/>
      <c r="KLD41" s="9"/>
      <c r="KLE41" s="9"/>
      <c r="KLF41" s="9"/>
      <c r="KLG41" s="9"/>
      <c r="KLH41" s="9"/>
      <c r="KLI41" s="9"/>
      <c r="KLJ41" s="9"/>
      <c r="KLK41" s="9"/>
      <c r="KLL41" s="9"/>
      <c r="KLM41" s="9"/>
      <c r="KLN41" s="9"/>
      <c r="KLO41" s="9"/>
      <c r="KLP41" s="9"/>
      <c r="KLQ41" s="9"/>
      <c r="KLR41" s="9"/>
      <c r="KLS41" s="9"/>
      <c r="KLT41" s="9"/>
      <c r="KLU41" s="9"/>
      <c r="KLV41" s="9"/>
      <c r="KLW41" s="9"/>
      <c r="KLX41" s="9"/>
      <c r="KLY41" s="9"/>
      <c r="KLZ41" s="9"/>
      <c r="KMA41" s="9"/>
      <c r="KMB41" s="9"/>
      <c r="KMC41" s="9"/>
      <c r="KMD41" s="9"/>
      <c r="KME41" s="9"/>
      <c r="KMF41" s="9"/>
      <c r="KMG41" s="9"/>
      <c r="KMH41" s="9"/>
      <c r="KMI41" s="9"/>
      <c r="KMJ41" s="9"/>
      <c r="KMK41" s="9"/>
      <c r="KML41" s="9"/>
      <c r="KMM41" s="9"/>
      <c r="KMN41" s="9"/>
      <c r="KMO41" s="9"/>
      <c r="KMP41" s="9"/>
      <c r="KMQ41" s="9"/>
      <c r="KMR41" s="9"/>
      <c r="KMS41" s="9"/>
      <c r="KMT41" s="9"/>
      <c r="KMU41" s="9"/>
      <c r="KMV41" s="9"/>
      <c r="KMW41" s="9"/>
      <c r="KMX41" s="9"/>
      <c r="KMY41" s="9"/>
      <c r="KMZ41" s="9"/>
      <c r="KNA41" s="9"/>
      <c r="KNB41" s="9"/>
      <c r="KNC41" s="9"/>
      <c r="KND41" s="9"/>
      <c r="KNE41" s="9"/>
      <c r="KNF41" s="9"/>
      <c r="KNG41" s="9"/>
      <c r="KNH41" s="9"/>
      <c r="KNI41" s="9"/>
      <c r="KNJ41" s="9"/>
      <c r="KNK41" s="9"/>
      <c r="KNL41" s="9"/>
      <c r="KNM41" s="9"/>
      <c r="KNN41" s="9"/>
      <c r="KNO41" s="9"/>
      <c r="KNP41" s="9"/>
      <c r="KNQ41" s="9"/>
      <c r="KNR41" s="9"/>
      <c r="KNS41" s="9"/>
      <c r="KNT41" s="9"/>
      <c r="KNU41" s="9"/>
      <c r="KNV41" s="9"/>
      <c r="KNW41" s="9"/>
      <c r="KNX41" s="9"/>
      <c r="KNY41" s="9"/>
      <c r="KNZ41" s="9"/>
      <c r="KOA41" s="9"/>
      <c r="KOB41" s="9"/>
      <c r="KOC41" s="9"/>
      <c r="KOD41" s="9"/>
      <c r="KOE41" s="9"/>
      <c r="KOF41" s="9"/>
      <c r="KOG41" s="9"/>
      <c r="KOH41" s="9"/>
      <c r="KOI41" s="9"/>
      <c r="KOJ41" s="9"/>
      <c r="KOK41" s="9"/>
      <c r="KOL41" s="9"/>
      <c r="KOM41" s="9"/>
      <c r="KON41" s="9"/>
      <c r="KOO41" s="9"/>
      <c r="KOP41" s="9"/>
      <c r="KOQ41" s="9"/>
      <c r="KOR41" s="9"/>
      <c r="KOS41" s="9"/>
      <c r="KOT41" s="9"/>
      <c r="KOU41" s="9"/>
      <c r="KOV41" s="9"/>
      <c r="KOW41" s="9"/>
      <c r="KOX41" s="9"/>
      <c r="KOY41" s="9"/>
      <c r="KOZ41" s="9"/>
      <c r="KPA41" s="9"/>
      <c r="KPB41" s="9"/>
      <c r="KPC41" s="9"/>
      <c r="KPD41" s="9"/>
      <c r="KPE41" s="9"/>
      <c r="KPF41" s="9"/>
      <c r="KPG41" s="9"/>
      <c r="KPH41" s="9"/>
      <c r="KPI41" s="9"/>
      <c r="KPJ41" s="9"/>
      <c r="KPK41" s="9"/>
      <c r="KPL41" s="9"/>
      <c r="KPM41" s="9"/>
      <c r="KPN41" s="9"/>
      <c r="KPO41" s="9"/>
      <c r="KPP41" s="9"/>
      <c r="KPQ41" s="9"/>
      <c r="KPR41" s="9"/>
      <c r="KPS41" s="9"/>
      <c r="KPT41" s="9"/>
      <c r="KPU41" s="9"/>
      <c r="KPV41" s="9"/>
      <c r="KPW41" s="9"/>
      <c r="KPX41" s="9"/>
      <c r="KPY41" s="9"/>
      <c r="KPZ41" s="9"/>
      <c r="KQA41" s="9"/>
      <c r="KQB41" s="9"/>
      <c r="KQC41" s="9"/>
      <c r="KQD41" s="9"/>
      <c r="KQE41" s="9"/>
      <c r="KQF41" s="9"/>
      <c r="KQG41" s="9"/>
      <c r="KQH41" s="9"/>
      <c r="KQI41" s="9"/>
      <c r="KQJ41" s="9"/>
      <c r="KQK41" s="9"/>
      <c r="KQL41" s="9"/>
      <c r="KQM41" s="9"/>
      <c r="KQN41" s="9"/>
      <c r="KQO41" s="9"/>
      <c r="KQP41" s="9"/>
      <c r="KQQ41" s="9"/>
      <c r="KQR41" s="9"/>
      <c r="KQS41" s="9"/>
      <c r="KQT41" s="9"/>
      <c r="KQU41" s="9"/>
      <c r="KQV41" s="9"/>
      <c r="KQW41" s="9"/>
      <c r="KQX41" s="9"/>
      <c r="KQY41" s="9"/>
      <c r="KQZ41" s="9"/>
      <c r="KRA41" s="9"/>
      <c r="KRB41" s="9"/>
      <c r="KRC41" s="9"/>
      <c r="KRD41" s="9"/>
      <c r="KRE41" s="9"/>
      <c r="KRF41" s="9"/>
      <c r="KRG41" s="9"/>
      <c r="KRH41" s="9"/>
      <c r="KRI41" s="9"/>
      <c r="KRJ41" s="9"/>
      <c r="KRK41" s="9"/>
      <c r="KRL41" s="9"/>
      <c r="KRM41" s="9"/>
      <c r="KRN41" s="9"/>
      <c r="KRO41" s="9"/>
      <c r="KRP41" s="9"/>
      <c r="KRQ41" s="9"/>
      <c r="KRR41" s="9"/>
      <c r="KRS41" s="9"/>
      <c r="KRT41" s="9"/>
      <c r="KRU41" s="9"/>
      <c r="KRV41" s="9"/>
      <c r="KRW41" s="9"/>
      <c r="KRX41" s="9"/>
      <c r="KRY41" s="9"/>
      <c r="KRZ41" s="9"/>
      <c r="KSA41" s="9"/>
      <c r="KSB41" s="9"/>
      <c r="KSC41" s="9"/>
      <c r="KSD41" s="9"/>
      <c r="KSE41" s="9"/>
      <c r="KSF41" s="9"/>
      <c r="KSG41" s="9"/>
      <c r="KSH41" s="9"/>
      <c r="KSI41" s="9"/>
      <c r="KSJ41" s="9"/>
      <c r="KSK41" s="9"/>
      <c r="KSL41" s="9"/>
      <c r="KSM41" s="9"/>
      <c r="KSN41" s="9"/>
      <c r="KSO41" s="9"/>
      <c r="KSP41" s="9"/>
      <c r="KSQ41" s="9"/>
      <c r="KSR41" s="9"/>
      <c r="KSS41" s="9"/>
      <c r="KST41" s="9"/>
      <c r="KSU41" s="9"/>
      <c r="KSV41" s="9"/>
      <c r="KSW41" s="9"/>
      <c r="KSX41" s="9"/>
      <c r="KSY41" s="9"/>
      <c r="KSZ41" s="9"/>
      <c r="KTA41" s="9"/>
      <c r="KTB41" s="9"/>
      <c r="KTC41" s="9"/>
      <c r="KTD41" s="9"/>
      <c r="KTE41" s="9"/>
      <c r="KTF41" s="9"/>
      <c r="KTG41" s="9"/>
      <c r="KTH41" s="9"/>
      <c r="KTI41" s="9"/>
      <c r="KTJ41" s="9"/>
      <c r="KTK41" s="9"/>
      <c r="KTL41" s="9"/>
      <c r="KTM41" s="9"/>
      <c r="KTN41" s="9"/>
      <c r="KTO41" s="9"/>
      <c r="KTP41" s="9"/>
      <c r="KTQ41" s="9"/>
      <c r="KTR41" s="9"/>
      <c r="KTS41" s="9"/>
      <c r="KTT41" s="9"/>
      <c r="KTU41" s="9"/>
      <c r="KTV41" s="9"/>
      <c r="KTW41" s="9"/>
      <c r="KTX41" s="9"/>
      <c r="KTY41" s="9"/>
      <c r="KTZ41" s="9"/>
      <c r="KUA41" s="9"/>
      <c r="KUB41" s="9"/>
      <c r="KUC41" s="9"/>
      <c r="KUD41" s="9"/>
      <c r="KUE41" s="9"/>
      <c r="KUF41" s="9"/>
      <c r="KUG41" s="9"/>
      <c r="KUH41" s="9"/>
      <c r="KUI41" s="9"/>
      <c r="KUJ41" s="9"/>
      <c r="KUK41" s="9"/>
      <c r="KUL41" s="9"/>
      <c r="KUM41" s="9"/>
      <c r="KUN41" s="9"/>
      <c r="KUO41" s="9"/>
      <c r="KUP41" s="9"/>
      <c r="KUQ41" s="9"/>
      <c r="KUR41" s="9"/>
      <c r="KUS41" s="9"/>
      <c r="KUT41" s="9"/>
      <c r="KUU41" s="9"/>
      <c r="KUV41" s="9"/>
      <c r="KUW41" s="9"/>
      <c r="KUX41" s="9"/>
      <c r="KUY41" s="9"/>
      <c r="KUZ41" s="9"/>
      <c r="KVA41" s="9"/>
      <c r="KVB41" s="9"/>
      <c r="KVC41" s="9"/>
      <c r="KVD41" s="9"/>
      <c r="KVE41" s="9"/>
      <c r="KVF41" s="9"/>
      <c r="KVG41" s="9"/>
      <c r="KVH41" s="9"/>
      <c r="KVI41" s="9"/>
      <c r="KVJ41" s="9"/>
      <c r="KVK41" s="9"/>
      <c r="KVL41" s="9"/>
      <c r="KVM41" s="9"/>
      <c r="KVN41" s="9"/>
      <c r="KVO41" s="9"/>
      <c r="KVP41" s="9"/>
      <c r="KVQ41" s="9"/>
      <c r="KVR41" s="9"/>
      <c r="KVS41" s="9"/>
      <c r="KVT41" s="9"/>
      <c r="KVU41" s="9"/>
      <c r="KVV41" s="9"/>
      <c r="KVW41" s="9"/>
      <c r="KVX41" s="9"/>
      <c r="KVY41" s="9"/>
      <c r="KVZ41" s="9"/>
      <c r="KWA41" s="9"/>
      <c r="KWB41" s="9"/>
      <c r="KWC41" s="9"/>
      <c r="KWD41" s="9"/>
      <c r="KWE41" s="9"/>
      <c r="KWF41" s="9"/>
      <c r="KWG41" s="9"/>
      <c r="KWH41" s="9"/>
      <c r="KWI41" s="9"/>
      <c r="KWJ41" s="9"/>
      <c r="KWK41" s="9"/>
      <c r="KWL41" s="9"/>
      <c r="KWM41" s="9"/>
      <c r="KWN41" s="9"/>
      <c r="KWO41" s="9"/>
      <c r="KWP41" s="9"/>
      <c r="KWQ41" s="9"/>
      <c r="KWR41" s="9"/>
      <c r="KWS41" s="9"/>
      <c r="KWT41" s="9"/>
      <c r="KWU41" s="9"/>
      <c r="KWV41" s="9"/>
      <c r="KWW41" s="9"/>
      <c r="KWX41" s="9"/>
      <c r="KWY41" s="9"/>
      <c r="KWZ41" s="9"/>
      <c r="KXA41" s="9"/>
      <c r="KXB41" s="9"/>
      <c r="KXC41" s="9"/>
      <c r="KXD41" s="9"/>
      <c r="KXE41" s="9"/>
      <c r="KXF41" s="9"/>
      <c r="KXG41" s="9"/>
      <c r="KXH41" s="9"/>
      <c r="KXI41" s="9"/>
      <c r="KXJ41" s="9"/>
      <c r="KXK41" s="9"/>
      <c r="KXL41" s="9"/>
      <c r="KXM41" s="9"/>
      <c r="KXN41" s="9"/>
      <c r="KXO41" s="9"/>
      <c r="KXP41" s="9"/>
      <c r="KXQ41" s="9"/>
      <c r="KXR41" s="9"/>
      <c r="KXS41" s="9"/>
      <c r="KXT41" s="9"/>
      <c r="KXU41" s="9"/>
      <c r="KXV41" s="9"/>
      <c r="KXW41" s="9"/>
      <c r="KXX41" s="9"/>
      <c r="KXY41" s="9"/>
      <c r="KXZ41" s="9"/>
      <c r="KYA41" s="9"/>
      <c r="KYB41" s="9"/>
      <c r="KYC41" s="9"/>
      <c r="KYD41" s="9"/>
      <c r="KYE41" s="9"/>
      <c r="KYF41" s="9"/>
      <c r="KYG41" s="9"/>
      <c r="KYH41" s="9"/>
      <c r="KYI41" s="9"/>
      <c r="KYJ41" s="9"/>
      <c r="KYK41" s="9"/>
      <c r="KYL41" s="9"/>
      <c r="KYM41" s="9"/>
      <c r="KYN41" s="9"/>
      <c r="KYO41" s="9"/>
      <c r="KYP41" s="9"/>
      <c r="KYQ41" s="9"/>
      <c r="KYR41" s="9"/>
      <c r="KYS41" s="9"/>
      <c r="KYT41" s="9"/>
      <c r="KYU41" s="9"/>
      <c r="KYV41" s="9"/>
      <c r="KYW41" s="9"/>
      <c r="KYX41" s="9"/>
      <c r="KYY41" s="9"/>
      <c r="KYZ41" s="9"/>
      <c r="KZA41" s="9"/>
      <c r="KZB41" s="9"/>
      <c r="KZC41" s="9"/>
      <c r="KZD41" s="9"/>
      <c r="KZE41" s="9"/>
      <c r="KZF41" s="9"/>
      <c r="KZG41" s="9"/>
      <c r="KZH41" s="9"/>
      <c r="KZI41" s="9"/>
      <c r="KZJ41" s="9"/>
      <c r="KZK41" s="9"/>
      <c r="KZL41" s="9"/>
      <c r="KZM41" s="9"/>
      <c r="KZN41" s="9"/>
      <c r="KZO41" s="9"/>
      <c r="KZP41" s="9"/>
      <c r="KZQ41" s="9"/>
      <c r="KZR41" s="9"/>
      <c r="KZS41" s="9"/>
      <c r="KZT41" s="9"/>
      <c r="KZU41" s="9"/>
      <c r="KZV41" s="9"/>
      <c r="KZW41" s="9"/>
      <c r="KZX41" s="9"/>
      <c r="KZY41" s="9"/>
      <c r="KZZ41" s="9"/>
      <c r="LAA41" s="9"/>
      <c r="LAB41" s="9"/>
      <c r="LAC41" s="9"/>
      <c r="LAD41" s="9"/>
      <c r="LAE41" s="9"/>
      <c r="LAF41" s="9"/>
      <c r="LAG41" s="9"/>
      <c r="LAH41" s="9"/>
      <c r="LAI41" s="9"/>
      <c r="LAJ41" s="9"/>
      <c r="LAK41" s="9"/>
      <c r="LAL41" s="9"/>
      <c r="LAM41" s="9"/>
      <c r="LAN41" s="9"/>
      <c r="LAO41" s="9"/>
      <c r="LAP41" s="9"/>
      <c r="LAQ41" s="9"/>
      <c r="LAR41" s="9"/>
      <c r="LAS41" s="9"/>
      <c r="LAT41" s="9"/>
      <c r="LAU41" s="9"/>
      <c r="LAV41" s="9"/>
      <c r="LAW41" s="9"/>
      <c r="LAX41" s="9"/>
      <c r="LAY41" s="9"/>
      <c r="LAZ41" s="9"/>
      <c r="LBA41" s="9"/>
      <c r="LBB41" s="9"/>
      <c r="LBC41" s="9"/>
      <c r="LBD41" s="9"/>
      <c r="LBE41" s="9"/>
      <c r="LBF41" s="9"/>
      <c r="LBG41" s="9"/>
      <c r="LBH41" s="9"/>
      <c r="LBI41" s="9"/>
      <c r="LBJ41" s="9"/>
      <c r="LBK41" s="9"/>
      <c r="LBL41" s="9"/>
      <c r="LBM41" s="9"/>
      <c r="LBN41" s="9"/>
      <c r="LBO41" s="9"/>
      <c r="LBP41" s="9"/>
      <c r="LBQ41" s="9"/>
      <c r="LBR41" s="9"/>
      <c r="LBS41" s="9"/>
      <c r="LBT41" s="9"/>
      <c r="LBU41" s="9"/>
      <c r="LBV41" s="9"/>
      <c r="LBW41" s="9"/>
      <c r="LBX41" s="9"/>
      <c r="LBY41" s="9"/>
      <c r="LBZ41" s="9"/>
      <c r="LCA41" s="9"/>
      <c r="LCB41" s="9"/>
      <c r="LCC41" s="9"/>
      <c r="LCD41" s="9"/>
      <c r="LCE41" s="9"/>
      <c r="LCF41" s="9"/>
      <c r="LCG41" s="9"/>
      <c r="LCH41" s="9"/>
      <c r="LCI41" s="9"/>
      <c r="LCJ41" s="9"/>
      <c r="LCK41" s="9"/>
      <c r="LCL41" s="9"/>
      <c r="LCM41" s="9"/>
      <c r="LCN41" s="9"/>
      <c r="LCO41" s="9"/>
      <c r="LCP41" s="9"/>
      <c r="LCQ41" s="9"/>
      <c r="LCR41" s="9"/>
      <c r="LCS41" s="9"/>
      <c r="LCT41" s="9"/>
      <c r="LCU41" s="9"/>
      <c r="LCV41" s="9"/>
      <c r="LCW41" s="9"/>
      <c r="LCX41" s="9"/>
      <c r="LCY41" s="9"/>
      <c r="LCZ41" s="9"/>
      <c r="LDA41" s="9"/>
      <c r="LDB41" s="9"/>
      <c r="LDC41" s="9"/>
      <c r="LDD41" s="9"/>
      <c r="LDE41" s="9"/>
      <c r="LDF41" s="9"/>
      <c r="LDG41" s="9"/>
      <c r="LDH41" s="9"/>
      <c r="LDI41" s="9"/>
      <c r="LDJ41" s="9"/>
      <c r="LDK41" s="9"/>
      <c r="LDL41" s="9"/>
      <c r="LDM41" s="9"/>
      <c r="LDN41" s="9"/>
      <c r="LDO41" s="9"/>
      <c r="LDP41" s="9"/>
      <c r="LDQ41" s="9"/>
      <c r="LDR41" s="9"/>
      <c r="LDS41" s="9"/>
      <c r="LDT41" s="9"/>
      <c r="LDU41" s="9"/>
      <c r="LDV41" s="9"/>
      <c r="LDW41" s="9"/>
      <c r="LDX41" s="9"/>
      <c r="LDY41" s="9"/>
      <c r="LDZ41" s="9"/>
      <c r="LEA41" s="9"/>
      <c r="LEB41" s="9"/>
      <c r="LEC41" s="9"/>
      <c r="LED41" s="9"/>
      <c r="LEE41" s="9"/>
      <c r="LEF41" s="9"/>
      <c r="LEG41" s="9"/>
      <c r="LEH41" s="9"/>
      <c r="LEI41" s="9"/>
      <c r="LEJ41" s="9"/>
      <c r="LEK41" s="9"/>
      <c r="LEL41" s="9"/>
      <c r="LEM41" s="9"/>
      <c r="LEN41" s="9"/>
      <c r="LEO41" s="9"/>
      <c r="LEP41" s="9"/>
      <c r="LEQ41" s="9"/>
      <c r="LER41" s="9"/>
      <c r="LES41" s="9"/>
      <c r="LET41" s="9"/>
      <c r="LEU41" s="9"/>
      <c r="LEV41" s="9"/>
      <c r="LEW41" s="9"/>
      <c r="LEX41" s="9"/>
      <c r="LEY41" s="9"/>
      <c r="LEZ41" s="9"/>
      <c r="LFA41" s="9"/>
      <c r="LFB41" s="9"/>
      <c r="LFC41" s="9"/>
      <c r="LFD41" s="9"/>
      <c r="LFE41" s="9"/>
      <c r="LFF41" s="9"/>
      <c r="LFG41" s="9"/>
      <c r="LFH41" s="9"/>
      <c r="LFI41" s="9"/>
      <c r="LFJ41" s="9"/>
      <c r="LFK41" s="9"/>
      <c r="LFL41" s="9"/>
      <c r="LFM41" s="9"/>
      <c r="LFN41" s="9"/>
      <c r="LFO41" s="9"/>
      <c r="LFP41" s="9"/>
      <c r="LFQ41" s="9"/>
      <c r="LFR41" s="9"/>
      <c r="LFS41" s="9"/>
      <c r="LFT41" s="9"/>
      <c r="LFU41" s="9"/>
      <c r="LFV41" s="9"/>
      <c r="LFW41" s="9"/>
      <c r="LFX41" s="9"/>
      <c r="LFY41" s="9"/>
      <c r="LFZ41" s="9"/>
      <c r="LGA41" s="9"/>
      <c r="LGB41" s="9"/>
      <c r="LGC41" s="9"/>
      <c r="LGD41" s="9"/>
      <c r="LGE41" s="9"/>
      <c r="LGF41" s="9"/>
      <c r="LGG41" s="9"/>
      <c r="LGH41" s="9"/>
      <c r="LGI41" s="9"/>
      <c r="LGJ41" s="9"/>
      <c r="LGK41" s="9"/>
      <c r="LGL41" s="9"/>
      <c r="LGM41" s="9"/>
      <c r="LGN41" s="9"/>
      <c r="LGO41" s="9"/>
      <c r="LGP41" s="9"/>
      <c r="LGQ41" s="9"/>
      <c r="LGR41" s="9"/>
      <c r="LGS41" s="9"/>
      <c r="LGT41" s="9"/>
      <c r="LGU41" s="9"/>
      <c r="LGV41" s="9"/>
      <c r="LGW41" s="9"/>
      <c r="LGX41" s="9"/>
      <c r="LGY41" s="9"/>
      <c r="LGZ41" s="9"/>
      <c r="LHA41" s="9"/>
      <c r="LHB41" s="9"/>
      <c r="LHC41" s="9"/>
      <c r="LHD41" s="9"/>
      <c r="LHE41" s="9"/>
      <c r="LHF41" s="9"/>
      <c r="LHG41" s="9"/>
      <c r="LHH41" s="9"/>
      <c r="LHI41" s="9"/>
      <c r="LHJ41" s="9"/>
      <c r="LHK41" s="9"/>
      <c r="LHL41" s="9"/>
      <c r="LHM41" s="9"/>
      <c r="LHN41" s="9"/>
      <c r="LHO41" s="9"/>
      <c r="LHP41" s="9"/>
      <c r="LHQ41" s="9"/>
      <c r="LHR41" s="9"/>
      <c r="LHS41" s="9"/>
      <c r="LHT41" s="9"/>
      <c r="LHU41" s="9"/>
      <c r="LHV41" s="9"/>
      <c r="LHW41" s="9"/>
      <c r="LHX41" s="9"/>
      <c r="LHY41" s="9"/>
      <c r="LHZ41" s="9"/>
      <c r="LIA41" s="9"/>
      <c r="LIB41" s="9"/>
      <c r="LIC41" s="9"/>
      <c r="LID41" s="9"/>
      <c r="LIE41" s="9"/>
      <c r="LIF41" s="9"/>
      <c r="LIG41" s="9"/>
      <c r="LIH41" s="9"/>
      <c r="LII41" s="9"/>
      <c r="LIJ41" s="9"/>
      <c r="LIK41" s="9"/>
      <c r="LIL41" s="9"/>
      <c r="LIM41" s="9"/>
      <c r="LIN41" s="9"/>
      <c r="LIO41" s="9"/>
      <c r="LIP41" s="9"/>
      <c r="LIQ41" s="9"/>
      <c r="LIR41" s="9"/>
      <c r="LIS41" s="9"/>
      <c r="LIT41" s="9"/>
      <c r="LIU41" s="9"/>
      <c r="LIV41" s="9"/>
      <c r="LIW41" s="9"/>
      <c r="LIX41" s="9"/>
      <c r="LIY41" s="9"/>
      <c r="LIZ41" s="9"/>
      <c r="LJA41" s="9"/>
      <c r="LJB41" s="9"/>
      <c r="LJC41" s="9"/>
      <c r="LJD41" s="9"/>
      <c r="LJE41" s="9"/>
      <c r="LJF41" s="9"/>
      <c r="LJG41" s="9"/>
      <c r="LJH41" s="9"/>
      <c r="LJI41" s="9"/>
      <c r="LJJ41" s="9"/>
      <c r="LJK41" s="9"/>
      <c r="LJL41" s="9"/>
      <c r="LJM41" s="9"/>
      <c r="LJN41" s="9"/>
      <c r="LJO41" s="9"/>
      <c r="LJP41" s="9"/>
      <c r="LJQ41" s="9"/>
      <c r="LJR41" s="9"/>
      <c r="LJS41" s="9"/>
      <c r="LJT41" s="9"/>
      <c r="LJU41" s="9"/>
      <c r="LJV41" s="9"/>
      <c r="LJW41" s="9"/>
      <c r="LJX41" s="9"/>
      <c r="LJY41" s="9"/>
      <c r="LJZ41" s="9"/>
      <c r="LKA41" s="9"/>
      <c r="LKB41" s="9"/>
      <c r="LKC41" s="9"/>
      <c r="LKD41" s="9"/>
      <c r="LKE41" s="9"/>
      <c r="LKF41" s="9"/>
      <c r="LKG41" s="9"/>
      <c r="LKH41" s="9"/>
      <c r="LKI41" s="9"/>
      <c r="LKJ41" s="9"/>
      <c r="LKK41" s="9"/>
      <c r="LKL41" s="9"/>
      <c r="LKM41" s="9"/>
      <c r="LKN41" s="9"/>
      <c r="LKO41" s="9"/>
      <c r="LKP41" s="9"/>
      <c r="LKQ41" s="9"/>
      <c r="LKR41" s="9"/>
      <c r="LKS41" s="9"/>
      <c r="LKT41" s="9"/>
      <c r="LKU41" s="9"/>
      <c r="LKV41" s="9"/>
      <c r="LKW41" s="9"/>
      <c r="LKX41" s="9"/>
      <c r="LKY41" s="9"/>
      <c r="LKZ41" s="9"/>
      <c r="LLA41" s="9"/>
      <c r="LLB41" s="9"/>
      <c r="LLC41" s="9"/>
      <c r="LLD41" s="9"/>
      <c r="LLE41" s="9"/>
      <c r="LLF41" s="9"/>
      <c r="LLG41" s="9"/>
      <c r="LLH41" s="9"/>
      <c r="LLI41" s="9"/>
      <c r="LLJ41" s="9"/>
      <c r="LLK41" s="9"/>
      <c r="LLL41" s="9"/>
      <c r="LLM41" s="9"/>
      <c r="LLN41" s="9"/>
      <c r="LLO41" s="9"/>
      <c r="LLP41" s="9"/>
      <c r="LLQ41" s="9"/>
      <c r="LLR41" s="9"/>
      <c r="LLS41" s="9"/>
      <c r="LLT41" s="9"/>
      <c r="LLU41" s="9"/>
      <c r="LLV41" s="9"/>
      <c r="LLW41" s="9"/>
      <c r="LLX41" s="9"/>
      <c r="LLY41" s="9"/>
      <c r="LLZ41" s="9"/>
      <c r="LMA41" s="9"/>
      <c r="LMB41" s="9"/>
      <c r="LMC41" s="9"/>
      <c r="LMD41" s="9"/>
      <c r="LME41" s="9"/>
      <c r="LMF41" s="9"/>
      <c r="LMG41" s="9"/>
      <c r="LMH41" s="9"/>
      <c r="LMI41" s="9"/>
      <c r="LMJ41" s="9"/>
      <c r="LMK41" s="9"/>
      <c r="LML41" s="9"/>
      <c r="LMM41" s="9"/>
      <c r="LMN41" s="9"/>
      <c r="LMO41" s="9"/>
      <c r="LMP41" s="9"/>
      <c r="LMQ41" s="9"/>
      <c r="LMR41" s="9"/>
      <c r="LMS41" s="9"/>
      <c r="LMT41" s="9"/>
      <c r="LMU41" s="9"/>
      <c r="LMV41" s="9"/>
      <c r="LMW41" s="9"/>
      <c r="LMX41" s="9"/>
      <c r="LMY41" s="9"/>
      <c r="LMZ41" s="9"/>
      <c r="LNA41" s="9"/>
      <c r="LNB41" s="9"/>
      <c r="LNC41" s="9"/>
      <c r="LND41" s="9"/>
      <c r="LNE41" s="9"/>
      <c r="LNF41" s="9"/>
      <c r="LNG41" s="9"/>
      <c r="LNH41" s="9"/>
      <c r="LNI41" s="9"/>
      <c r="LNJ41" s="9"/>
      <c r="LNK41" s="9"/>
      <c r="LNL41" s="9"/>
      <c r="LNM41" s="9"/>
      <c r="LNN41" s="9"/>
      <c r="LNO41" s="9"/>
      <c r="LNP41" s="9"/>
      <c r="LNQ41" s="9"/>
      <c r="LNR41" s="9"/>
      <c r="LNS41" s="9"/>
      <c r="LNT41" s="9"/>
      <c r="LNU41" s="9"/>
      <c r="LNV41" s="9"/>
      <c r="LNW41" s="9"/>
      <c r="LNX41" s="9"/>
      <c r="LNY41" s="9"/>
      <c r="LNZ41" s="9"/>
      <c r="LOA41" s="9"/>
      <c r="LOB41" s="9"/>
      <c r="LOC41" s="9"/>
      <c r="LOD41" s="9"/>
      <c r="LOE41" s="9"/>
      <c r="LOF41" s="9"/>
      <c r="LOG41" s="9"/>
      <c r="LOH41" s="9"/>
      <c r="LOI41" s="9"/>
      <c r="LOJ41" s="9"/>
      <c r="LOK41" s="9"/>
      <c r="LOL41" s="9"/>
      <c r="LOM41" s="9"/>
      <c r="LON41" s="9"/>
      <c r="LOO41" s="9"/>
      <c r="LOP41" s="9"/>
      <c r="LOQ41" s="9"/>
      <c r="LOR41" s="9"/>
      <c r="LOS41" s="9"/>
      <c r="LOT41" s="9"/>
      <c r="LOU41" s="9"/>
      <c r="LOV41" s="9"/>
      <c r="LOW41" s="9"/>
      <c r="LOX41" s="9"/>
      <c r="LOY41" s="9"/>
      <c r="LOZ41" s="9"/>
      <c r="LPA41" s="9"/>
      <c r="LPB41" s="9"/>
      <c r="LPC41" s="9"/>
      <c r="LPD41" s="9"/>
      <c r="LPE41" s="9"/>
      <c r="LPF41" s="9"/>
      <c r="LPG41" s="9"/>
      <c r="LPH41" s="9"/>
      <c r="LPI41" s="9"/>
      <c r="LPJ41" s="9"/>
      <c r="LPK41" s="9"/>
      <c r="LPL41" s="9"/>
      <c r="LPM41" s="9"/>
      <c r="LPN41" s="9"/>
      <c r="LPO41" s="9"/>
      <c r="LPP41" s="9"/>
      <c r="LPQ41" s="9"/>
      <c r="LPR41" s="9"/>
      <c r="LPS41" s="9"/>
      <c r="LPT41" s="9"/>
      <c r="LPU41" s="9"/>
      <c r="LPV41" s="9"/>
      <c r="LPW41" s="9"/>
      <c r="LPX41" s="9"/>
      <c r="LPY41" s="9"/>
      <c r="LPZ41" s="9"/>
      <c r="LQA41" s="9"/>
      <c r="LQB41" s="9"/>
      <c r="LQC41" s="9"/>
      <c r="LQD41" s="9"/>
      <c r="LQE41" s="9"/>
      <c r="LQF41" s="9"/>
      <c r="LQG41" s="9"/>
      <c r="LQH41" s="9"/>
      <c r="LQI41" s="9"/>
      <c r="LQJ41" s="9"/>
      <c r="LQK41" s="9"/>
      <c r="LQL41" s="9"/>
      <c r="LQM41" s="9"/>
      <c r="LQN41" s="9"/>
      <c r="LQO41" s="9"/>
      <c r="LQP41" s="9"/>
      <c r="LQQ41" s="9"/>
      <c r="LQR41" s="9"/>
      <c r="LQS41" s="9"/>
      <c r="LQT41" s="9"/>
      <c r="LQU41" s="9"/>
      <c r="LQV41" s="9"/>
      <c r="LQW41" s="9"/>
      <c r="LQX41" s="9"/>
      <c r="LQY41" s="9"/>
      <c r="LQZ41" s="9"/>
      <c r="LRA41" s="9"/>
      <c r="LRB41" s="9"/>
      <c r="LRC41" s="9"/>
      <c r="LRD41" s="9"/>
      <c r="LRE41" s="9"/>
      <c r="LRF41" s="9"/>
      <c r="LRG41" s="9"/>
      <c r="LRH41" s="9"/>
      <c r="LRI41" s="9"/>
      <c r="LRJ41" s="9"/>
      <c r="LRK41" s="9"/>
      <c r="LRL41" s="9"/>
      <c r="LRM41" s="9"/>
      <c r="LRN41" s="9"/>
      <c r="LRO41" s="9"/>
      <c r="LRP41" s="9"/>
      <c r="LRQ41" s="9"/>
      <c r="LRR41" s="9"/>
      <c r="LRS41" s="9"/>
      <c r="LRT41" s="9"/>
      <c r="LRU41" s="9"/>
      <c r="LRV41" s="9"/>
      <c r="LRW41" s="9"/>
      <c r="LRX41" s="9"/>
      <c r="LRY41" s="9"/>
      <c r="LRZ41" s="9"/>
      <c r="LSA41" s="9"/>
      <c r="LSB41" s="9"/>
      <c r="LSC41" s="9"/>
      <c r="LSD41" s="9"/>
      <c r="LSE41" s="9"/>
      <c r="LSF41" s="9"/>
      <c r="LSG41" s="9"/>
      <c r="LSH41" s="9"/>
      <c r="LSI41" s="9"/>
      <c r="LSJ41" s="9"/>
      <c r="LSK41" s="9"/>
      <c r="LSL41" s="9"/>
      <c r="LSM41" s="9"/>
      <c r="LSN41" s="9"/>
      <c r="LSO41" s="9"/>
      <c r="LSP41" s="9"/>
      <c r="LSQ41" s="9"/>
      <c r="LSR41" s="9"/>
      <c r="LSS41" s="9"/>
      <c r="LST41" s="9"/>
      <c r="LSU41" s="9"/>
      <c r="LSV41" s="9"/>
      <c r="LSW41" s="9"/>
      <c r="LSX41" s="9"/>
      <c r="LSY41" s="9"/>
      <c r="LSZ41" s="9"/>
      <c r="LTA41" s="9"/>
      <c r="LTB41" s="9"/>
      <c r="LTC41" s="9"/>
      <c r="LTD41" s="9"/>
      <c r="LTE41" s="9"/>
      <c r="LTF41" s="9"/>
      <c r="LTG41" s="9"/>
      <c r="LTH41" s="9"/>
      <c r="LTI41" s="9"/>
      <c r="LTJ41" s="9"/>
      <c r="LTK41" s="9"/>
      <c r="LTL41" s="9"/>
      <c r="LTM41" s="9"/>
      <c r="LTN41" s="9"/>
      <c r="LTO41" s="9"/>
      <c r="LTP41" s="9"/>
      <c r="LTQ41" s="9"/>
      <c r="LTR41" s="9"/>
      <c r="LTS41" s="9"/>
      <c r="LTT41" s="9"/>
      <c r="LTU41" s="9"/>
      <c r="LTV41" s="9"/>
      <c r="LTW41" s="9"/>
      <c r="LTX41" s="9"/>
      <c r="LTY41" s="9"/>
      <c r="LTZ41" s="9"/>
      <c r="LUA41" s="9"/>
      <c r="LUB41" s="9"/>
      <c r="LUC41" s="9"/>
      <c r="LUD41" s="9"/>
      <c r="LUE41" s="9"/>
      <c r="LUF41" s="9"/>
      <c r="LUG41" s="9"/>
      <c r="LUH41" s="9"/>
      <c r="LUI41" s="9"/>
      <c r="LUJ41" s="9"/>
      <c r="LUK41" s="9"/>
      <c r="LUL41" s="9"/>
      <c r="LUM41" s="9"/>
      <c r="LUN41" s="9"/>
      <c r="LUO41" s="9"/>
      <c r="LUP41" s="9"/>
      <c r="LUQ41" s="9"/>
      <c r="LUR41" s="9"/>
      <c r="LUS41" s="9"/>
      <c r="LUT41" s="9"/>
      <c r="LUU41" s="9"/>
      <c r="LUV41" s="9"/>
      <c r="LUW41" s="9"/>
      <c r="LUX41" s="9"/>
      <c r="LUY41" s="9"/>
      <c r="LUZ41" s="9"/>
      <c r="LVA41" s="9"/>
      <c r="LVB41" s="9"/>
      <c r="LVC41" s="9"/>
      <c r="LVD41" s="9"/>
      <c r="LVE41" s="9"/>
      <c r="LVF41" s="9"/>
      <c r="LVG41" s="9"/>
      <c r="LVH41" s="9"/>
      <c r="LVI41" s="9"/>
      <c r="LVJ41" s="9"/>
      <c r="LVK41" s="9"/>
      <c r="LVL41" s="9"/>
      <c r="LVM41" s="9"/>
      <c r="LVN41" s="9"/>
      <c r="LVO41" s="9"/>
      <c r="LVP41" s="9"/>
      <c r="LVQ41" s="9"/>
      <c r="LVR41" s="9"/>
      <c r="LVS41" s="9"/>
      <c r="LVT41" s="9"/>
      <c r="LVU41" s="9"/>
      <c r="LVV41" s="9"/>
      <c r="LVW41" s="9"/>
      <c r="LVX41" s="9"/>
      <c r="LVY41" s="9"/>
      <c r="LVZ41" s="9"/>
      <c r="LWA41" s="9"/>
      <c r="LWB41" s="9"/>
      <c r="LWC41" s="9"/>
      <c r="LWD41" s="9"/>
      <c r="LWE41" s="9"/>
      <c r="LWF41" s="9"/>
      <c r="LWG41" s="9"/>
      <c r="LWH41" s="9"/>
      <c r="LWI41" s="9"/>
      <c r="LWJ41" s="9"/>
      <c r="LWK41" s="9"/>
      <c r="LWL41" s="9"/>
      <c r="LWM41" s="9"/>
      <c r="LWN41" s="9"/>
      <c r="LWO41" s="9"/>
      <c r="LWP41" s="9"/>
      <c r="LWQ41" s="9"/>
      <c r="LWR41" s="9"/>
      <c r="LWS41" s="9"/>
      <c r="LWT41" s="9"/>
      <c r="LWU41" s="9"/>
      <c r="LWV41" s="9"/>
      <c r="LWW41" s="9"/>
      <c r="LWX41" s="9"/>
      <c r="LWY41" s="9"/>
      <c r="LWZ41" s="9"/>
      <c r="LXA41" s="9"/>
      <c r="LXB41" s="9"/>
      <c r="LXC41" s="9"/>
      <c r="LXD41" s="9"/>
      <c r="LXE41" s="9"/>
      <c r="LXF41" s="9"/>
      <c r="LXG41" s="9"/>
      <c r="LXH41" s="9"/>
      <c r="LXI41" s="9"/>
      <c r="LXJ41" s="9"/>
      <c r="LXK41" s="9"/>
      <c r="LXL41" s="9"/>
      <c r="LXM41" s="9"/>
      <c r="LXN41" s="9"/>
      <c r="LXO41" s="9"/>
      <c r="LXP41" s="9"/>
      <c r="LXQ41" s="9"/>
      <c r="LXR41" s="9"/>
      <c r="LXS41" s="9"/>
      <c r="LXT41" s="9"/>
      <c r="LXU41" s="9"/>
      <c r="LXV41" s="9"/>
      <c r="LXW41" s="9"/>
      <c r="LXX41" s="9"/>
      <c r="LXY41" s="9"/>
      <c r="LXZ41" s="9"/>
      <c r="LYA41" s="9"/>
      <c r="LYB41" s="9"/>
      <c r="LYC41" s="9"/>
      <c r="LYD41" s="9"/>
      <c r="LYE41" s="9"/>
      <c r="LYF41" s="9"/>
      <c r="LYG41" s="9"/>
      <c r="LYH41" s="9"/>
      <c r="LYI41" s="9"/>
      <c r="LYJ41" s="9"/>
      <c r="LYK41" s="9"/>
      <c r="LYL41" s="9"/>
      <c r="LYM41" s="9"/>
      <c r="LYN41" s="9"/>
      <c r="LYO41" s="9"/>
      <c r="LYP41" s="9"/>
      <c r="LYQ41" s="9"/>
      <c r="LYR41" s="9"/>
      <c r="LYS41" s="9"/>
      <c r="LYT41" s="9"/>
      <c r="LYU41" s="9"/>
      <c r="LYV41" s="9"/>
      <c r="LYW41" s="9"/>
      <c r="LYX41" s="9"/>
      <c r="LYY41" s="9"/>
      <c r="LYZ41" s="9"/>
      <c r="LZA41" s="9"/>
      <c r="LZB41" s="9"/>
      <c r="LZC41" s="9"/>
      <c r="LZD41" s="9"/>
      <c r="LZE41" s="9"/>
      <c r="LZF41" s="9"/>
      <c r="LZG41" s="9"/>
      <c r="LZH41" s="9"/>
      <c r="LZI41" s="9"/>
      <c r="LZJ41" s="9"/>
      <c r="LZK41" s="9"/>
      <c r="LZL41" s="9"/>
      <c r="LZM41" s="9"/>
      <c r="LZN41" s="9"/>
      <c r="LZO41" s="9"/>
      <c r="LZP41" s="9"/>
      <c r="LZQ41" s="9"/>
      <c r="LZR41" s="9"/>
      <c r="LZS41" s="9"/>
      <c r="LZT41" s="9"/>
      <c r="LZU41" s="9"/>
      <c r="LZV41" s="9"/>
      <c r="LZW41" s="9"/>
      <c r="LZX41" s="9"/>
      <c r="LZY41" s="9"/>
      <c r="LZZ41" s="9"/>
      <c r="MAA41" s="9"/>
      <c r="MAB41" s="9"/>
      <c r="MAC41" s="9"/>
      <c r="MAD41" s="9"/>
      <c r="MAE41" s="9"/>
      <c r="MAF41" s="9"/>
      <c r="MAG41" s="9"/>
      <c r="MAH41" s="9"/>
      <c r="MAI41" s="9"/>
      <c r="MAJ41" s="9"/>
      <c r="MAK41" s="9"/>
      <c r="MAL41" s="9"/>
      <c r="MAM41" s="9"/>
      <c r="MAN41" s="9"/>
      <c r="MAO41" s="9"/>
      <c r="MAP41" s="9"/>
      <c r="MAQ41" s="9"/>
      <c r="MAR41" s="9"/>
      <c r="MAS41" s="9"/>
      <c r="MAT41" s="9"/>
      <c r="MAU41" s="9"/>
      <c r="MAV41" s="9"/>
      <c r="MAW41" s="9"/>
      <c r="MAX41" s="9"/>
      <c r="MAY41" s="9"/>
      <c r="MAZ41" s="9"/>
      <c r="MBA41" s="9"/>
      <c r="MBB41" s="9"/>
      <c r="MBC41" s="9"/>
      <c r="MBD41" s="9"/>
      <c r="MBE41" s="9"/>
      <c r="MBF41" s="9"/>
      <c r="MBG41" s="9"/>
      <c r="MBH41" s="9"/>
      <c r="MBI41" s="9"/>
      <c r="MBJ41" s="9"/>
      <c r="MBK41" s="9"/>
      <c r="MBL41" s="9"/>
      <c r="MBM41" s="9"/>
      <c r="MBN41" s="9"/>
      <c r="MBO41" s="9"/>
      <c r="MBP41" s="9"/>
      <c r="MBQ41" s="9"/>
      <c r="MBR41" s="9"/>
      <c r="MBS41" s="9"/>
      <c r="MBT41" s="9"/>
      <c r="MBU41" s="9"/>
      <c r="MBV41" s="9"/>
      <c r="MBW41" s="9"/>
      <c r="MBX41" s="9"/>
      <c r="MBY41" s="9"/>
      <c r="MBZ41" s="9"/>
      <c r="MCA41" s="9"/>
      <c r="MCB41" s="9"/>
      <c r="MCC41" s="9"/>
      <c r="MCD41" s="9"/>
      <c r="MCE41" s="9"/>
      <c r="MCF41" s="9"/>
      <c r="MCG41" s="9"/>
      <c r="MCH41" s="9"/>
      <c r="MCI41" s="9"/>
      <c r="MCJ41" s="9"/>
      <c r="MCK41" s="9"/>
      <c r="MCL41" s="9"/>
      <c r="MCM41" s="9"/>
      <c r="MCN41" s="9"/>
      <c r="MCO41" s="9"/>
      <c r="MCP41" s="9"/>
      <c r="MCQ41" s="9"/>
      <c r="MCR41" s="9"/>
      <c r="MCS41" s="9"/>
      <c r="MCT41" s="9"/>
      <c r="MCU41" s="9"/>
      <c r="MCV41" s="9"/>
      <c r="MCW41" s="9"/>
      <c r="MCX41" s="9"/>
      <c r="MCY41" s="9"/>
      <c r="MCZ41" s="9"/>
      <c r="MDA41" s="9"/>
      <c r="MDB41" s="9"/>
      <c r="MDC41" s="9"/>
      <c r="MDD41" s="9"/>
      <c r="MDE41" s="9"/>
      <c r="MDF41" s="9"/>
      <c r="MDG41" s="9"/>
      <c r="MDH41" s="9"/>
      <c r="MDI41" s="9"/>
      <c r="MDJ41" s="9"/>
      <c r="MDK41" s="9"/>
      <c r="MDL41" s="9"/>
      <c r="MDM41" s="9"/>
      <c r="MDN41" s="9"/>
      <c r="MDO41" s="9"/>
      <c r="MDP41" s="9"/>
      <c r="MDQ41" s="9"/>
      <c r="MDR41" s="9"/>
      <c r="MDS41" s="9"/>
      <c r="MDT41" s="9"/>
      <c r="MDU41" s="9"/>
      <c r="MDV41" s="9"/>
      <c r="MDW41" s="9"/>
      <c r="MDX41" s="9"/>
      <c r="MDY41" s="9"/>
      <c r="MDZ41" s="9"/>
      <c r="MEA41" s="9"/>
      <c r="MEB41" s="9"/>
      <c r="MEC41" s="9"/>
      <c r="MED41" s="9"/>
      <c r="MEE41" s="9"/>
      <c r="MEF41" s="9"/>
      <c r="MEG41" s="9"/>
      <c r="MEH41" s="9"/>
      <c r="MEI41" s="9"/>
      <c r="MEJ41" s="9"/>
      <c r="MEK41" s="9"/>
      <c r="MEL41" s="9"/>
      <c r="MEM41" s="9"/>
      <c r="MEN41" s="9"/>
      <c r="MEO41" s="9"/>
      <c r="MEP41" s="9"/>
      <c r="MEQ41" s="9"/>
      <c r="MER41" s="9"/>
      <c r="MES41" s="9"/>
      <c r="MET41" s="9"/>
      <c r="MEU41" s="9"/>
      <c r="MEV41" s="9"/>
      <c r="MEW41" s="9"/>
      <c r="MEX41" s="9"/>
      <c r="MEY41" s="9"/>
      <c r="MEZ41" s="9"/>
      <c r="MFA41" s="9"/>
      <c r="MFB41" s="9"/>
      <c r="MFC41" s="9"/>
      <c r="MFD41" s="9"/>
      <c r="MFE41" s="9"/>
      <c r="MFF41" s="9"/>
      <c r="MFG41" s="9"/>
      <c r="MFH41" s="9"/>
      <c r="MFI41" s="9"/>
      <c r="MFJ41" s="9"/>
      <c r="MFK41" s="9"/>
      <c r="MFL41" s="9"/>
      <c r="MFM41" s="9"/>
      <c r="MFN41" s="9"/>
      <c r="MFO41" s="9"/>
      <c r="MFP41" s="9"/>
      <c r="MFQ41" s="9"/>
      <c r="MFR41" s="9"/>
      <c r="MFS41" s="9"/>
      <c r="MFT41" s="9"/>
      <c r="MFU41" s="9"/>
      <c r="MFV41" s="9"/>
      <c r="MFW41" s="9"/>
      <c r="MFX41" s="9"/>
      <c r="MFY41" s="9"/>
      <c r="MFZ41" s="9"/>
      <c r="MGA41" s="9"/>
      <c r="MGB41" s="9"/>
      <c r="MGC41" s="9"/>
      <c r="MGD41" s="9"/>
      <c r="MGE41" s="9"/>
      <c r="MGF41" s="9"/>
      <c r="MGG41" s="9"/>
      <c r="MGH41" s="9"/>
      <c r="MGI41" s="9"/>
      <c r="MGJ41" s="9"/>
      <c r="MGK41" s="9"/>
      <c r="MGL41" s="9"/>
      <c r="MGM41" s="9"/>
      <c r="MGN41" s="9"/>
      <c r="MGO41" s="9"/>
      <c r="MGP41" s="9"/>
      <c r="MGQ41" s="9"/>
      <c r="MGR41" s="9"/>
      <c r="MGS41" s="9"/>
      <c r="MGT41" s="9"/>
      <c r="MGU41" s="9"/>
      <c r="MGV41" s="9"/>
      <c r="MGW41" s="9"/>
      <c r="MGX41" s="9"/>
      <c r="MGY41" s="9"/>
      <c r="MGZ41" s="9"/>
      <c r="MHA41" s="9"/>
      <c r="MHB41" s="9"/>
      <c r="MHC41" s="9"/>
      <c r="MHD41" s="9"/>
      <c r="MHE41" s="9"/>
      <c r="MHF41" s="9"/>
      <c r="MHG41" s="9"/>
      <c r="MHH41" s="9"/>
      <c r="MHI41" s="9"/>
      <c r="MHJ41" s="9"/>
      <c r="MHK41" s="9"/>
      <c r="MHL41" s="9"/>
      <c r="MHM41" s="9"/>
      <c r="MHN41" s="9"/>
      <c r="MHO41" s="9"/>
      <c r="MHP41" s="9"/>
      <c r="MHQ41" s="9"/>
      <c r="MHR41" s="9"/>
      <c r="MHS41" s="9"/>
      <c r="MHT41" s="9"/>
      <c r="MHU41" s="9"/>
      <c r="MHV41" s="9"/>
      <c r="MHW41" s="9"/>
      <c r="MHX41" s="9"/>
      <c r="MHY41" s="9"/>
      <c r="MHZ41" s="9"/>
      <c r="MIA41" s="9"/>
      <c r="MIB41" s="9"/>
      <c r="MIC41" s="9"/>
      <c r="MID41" s="9"/>
      <c r="MIE41" s="9"/>
      <c r="MIF41" s="9"/>
      <c r="MIG41" s="9"/>
      <c r="MIH41" s="9"/>
      <c r="MII41" s="9"/>
      <c r="MIJ41" s="9"/>
      <c r="MIK41" s="9"/>
      <c r="MIL41" s="9"/>
      <c r="MIM41" s="9"/>
      <c r="MIN41" s="9"/>
      <c r="MIO41" s="9"/>
      <c r="MIP41" s="9"/>
      <c r="MIQ41" s="9"/>
      <c r="MIR41" s="9"/>
      <c r="MIS41" s="9"/>
      <c r="MIT41" s="9"/>
      <c r="MIU41" s="9"/>
      <c r="MIV41" s="9"/>
      <c r="MIW41" s="9"/>
      <c r="MIX41" s="9"/>
      <c r="MIY41" s="9"/>
      <c r="MIZ41" s="9"/>
      <c r="MJA41" s="9"/>
      <c r="MJB41" s="9"/>
      <c r="MJC41" s="9"/>
      <c r="MJD41" s="9"/>
      <c r="MJE41" s="9"/>
      <c r="MJF41" s="9"/>
      <c r="MJG41" s="9"/>
      <c r="MJH41" s="9"/>
      <c r="MJI41" s="9"/>
      <c r="MJJ41" s="9"/>
      <c r="MJK41" s="9"/>
      <c r="MJL41" s="9"/>
      <c r="MJM41" s="9"/>
      <c r="MJN41" s="9"/>
      <c r="MJO41" s="9"/>
      <c r="MJP41" s="9"/>
      <c r="MJQ41" s="9"/>
      <c r="MJR41" s="9"/>
      <c r="MJS41" s="9"/>
      <c r="MJT41" s="9"/>
      <c r="MJU41" s="9"/>
      <c r="MJV41" s="9"/>
      <c r="MJW41" s="9"/>
      <c r="MJX41" s="9"/>
      <c r="MJY41" s="9"/>
      <c r="MJZ41" s="9"/>
      <c r="MKA41" s="9"/>
      <c r="MKB41" s="9"/>
      <c r="MKC41" s="9"/>
      <c r="MKD41" s="9"/>
      <c r="MKE41" s="9"/>
      <c r="MKF41" s="9"/>
      <c r="MKG41" s="9"/>
      <c r="MKH41" s="9"/>
      <c r="MKI41" s="9"/>
      <c r="MKJ41" s="9"/>
      <c r="MKK41" s="9"/>
      <c r="MKL41" s="9"/>
      <c r="MKM41" s="9"/>
      <c r="MKN41" s="9"/>
      <c r="MKO41" s="9"/>
      <c r="MKP41" s="9"/>
      <c r="MKQ41" s="9"/>
      <c r="MKR41" s="9"/>
      <c r="MKS41" s="9"/>
      <c r="MKT41" s="9"/>
      <c r="MKU41" s="9"/>
      <c r="MKV41" s="9"/>
      <c r="MKW41" s="9"/>
      <c r="MKX41" s="9"/>
      <c r="MKY41" s="9"/>
      <c r="MKZ41" s="9"/>
      <c r="MLA41" s="9"/>
      <c r="MLB41" s="9"/>
      <c r="MLC41" s="9"/>
      <c r="MLD41" s="9"/>
      <c r="MLE41" s="9"/>
      <c r="MLF41" s="9"/>
      <c r="MLG41" s="9"/>
      <c r="MLH41" s="9"/>
      <c r="MLI41" s="9"/>
      <c r="MLJ41" s="9"/>
      <c r="MLK41" s="9"/>
      <c r="MLL41" s="9"/>
      <c r="MLM41" s="9"/>
      <c r="MLN41" s="9"/>
      <c r="MLO41" s="9"/>
      <c r="MLP41" s="9"/>
      <c r="MLQ41" s="9"/>
      <c r="MLR41" s="9"/>
      <c r="MLS41" s="9"/>
      <c r="MLT41" s="9"/>
      <c r="MLU41" s="9"/>
      <c r="MLV41" s="9"/>
      <c r="MLW41" s="9"/>
      <c r="MLX41" s="9"/>
      <c r="MLY41" s="9"/>
      <c r="MLZ41" s="9"/>
      <c r="MMA41" s="9"/>
      <c r="MMB41" s="9"/>
      <c r="MMC41" s="9"/>
      <c r="MMD41" s="9"/>
      <c r="MME41" s="9"/>
      <c r="MMF41" s="9"/>
      <c r="MMG41" s="9"/>
      <c r="MMH41" s="9"/>
      <c r="MMI41" s="9"/>
      <c r="MMJ41" s="9"/>
      <c r="MMK41" s="9"/>
      <c r="MML41" s="9"/>
      <c r="MMM41" s="9"/>
      <c r="MMN41" s="9"/>
      <c r="MMO41" s="9"/>
      <c r="MMP41" s="9"/>
      <c r="MMQ41" s="9"/>
      <c r="MMR41" s="9"/>
      <c r="MMS41" s="9"/>
      <c r="MMT41" s="9"/>
      <c r="MMU41" s="9"/>
      <c r="MMV41" s="9"/>
      <c r="MMW41" s="9"/>
      <c r="MMX41" s="9"/>
      <c r="MMY41" s="9"/>
      <c r="MMZ41" s="9"/>
      <c r="MNA41" s="9"/>
      <c r="MNB41" s="9"/>
      <c r="MNC41" s="9"/>
      <c r="MND41" s="9"/>
      <c r="MNE41" s="9"/>
      <c r="MNF41" s="9"/>
      <c r="MNG41" s="9"/>
      <c r="MNH41" s="9"/>
      <c r="MNI41" s="9"/>
      <c r="MNJ41" s="9"/>
      <c r="MNK41" s="9"/>
      <c r="MNL41" s="9"/>
      <c r="MNM41" s="9"/>
      <c r="MNN41" s="9"/>
      <c r="MNO41" s="9"/>
      <c r="MNP41" s="9"/>
      <c r="MNQ41" s="9"/>
      <c r="MNR41" s="9"/>
      <c r="MNS41" s="9"/>
      <c r="MNT41" s="9"/>
      <c r="MNU41" s="9"/>
      <c r="MNV41" s="9"/>
      <c r="MNW41" s="9"/>
      <c r="MNX41" s="9"/>
      <c r="MNY41" s="9"/>
      <c r="MNZ41" s="9"/>
      <c r="MOA41" s="9"/>
      <c r="MOB41" s="9"/>
      <c r="MOC41" s="9"/>
      <c r="MOD41" s="9"/>
      <c r="MOE41" s="9"/>
      <c r="MOF41" s="9"/>
      <c r="MOG41" s="9"/>
      <c r="MOH41" s="9"/>
      <c r="MOI41" s="9"/>
      <c r="MOJ41" s="9"/>
      <c r="MOK41" s="9"/>
      <c r="MOL41" s="9"/>
      <c r="MOM41" s="9"/>
      <c r="MON41" s="9"/>
      <c r="MOO41" s="9"/>
      <c r="MOP41" s="9"/>
      <c r="MOQ41" s="9"/>
      <c r="MOR41" s="9"/>
      <c r="MOS41" s="9"/>
      <c r="MOT41" s="9"/>
      <c r="MOU41" s="9"/>
      <c r="MOV41" s="9"/>
      <c r="MOW41" s="9"/>
      <c r="MOX41" s="9"/>
      <c r="MOY41" s="9"/>
      <c r="MOZ41" s="9"/>
      <c r="MPA41" s="9"/>
      <c r="MPB41" s="9"/>
      <c r="MPC41" s="9"/>
      <c r="MPD41" s="9"/>
      <c r="MPE41" s="9"/>
      <c r="MPF41" s="9"/>
      <c r="MPG41" s="9"/>
      <c r="MPH41" s="9"/>
      <c r="MPI41" s="9"/>
      <c r="MPJ41" s="9"/>
      <c r="MPK41" s="9"/>
      <c r="MPL41" s="9"/>
      <c r="MPM41" s="9"/>
      <c r="MPN41" s="9"/>
      <c r="MPO41" s="9"/>
      <c r="MPP41" s="9"/>
      <c r="MPQ41" s="9"/>
      <c r="MPR41" s="9"/>
      <c r="MPS41" s="9"/>
      <c r="MPT41" s="9"/>
      <c r="MPU41" s="9"/>
      <c r="MPV41" s="9"/>
      <c r="MPW41" s="9"/>
      <c r="MPX41" s="9"/>
      <c r="MPY41" s="9"/>
      <c r="MPZ41" s="9"/>
      <c r="MQA41" s="9"/>
      <c r="MQB41" s="9"/>
      <c r="MQC41" s="9"/>
      <c r="MQD41" s="9"/>
      <c r="MQE41" s="9"/>
      <c r="MQF41" s="9"/>
      <c r="MQG41" s="9"/>
      <c r="MQH41" s="9"/>
      <c r="MQI41" s="9"/>
      <c r="MQJ41" s="9"/>
      <c r="MQK41" s="9"/>
      <c r="MQL41" s="9"/>
      <c r="MQM41" s="9"/>
      <c r="MQN41" s="9"/>
      <c r="MQO41" s="9"/>
      <c r="MQP41" s="9"/>
      <c r="MQQ41" s="9"/>
      <c r="MQR41" s="9"/>
      <c r="MQS41" s="9"/>
      <c r="MQT41" s="9"/>
      <c r="MQU41" s="9"/>
      <c r="MQV41" s="9"/>
      <c r="MQW41" s="9"/>
      <c r="MQX41" s="9"/>
      <c r="MQY41" s="9"/>
      <c r="MQZ41" s="9"/>
      <c r="MRA41" s="9"/>
      <c r="MRB41" s="9"/>
      <c r="MRC41" s="9"/>
      <c r="MRD41" s="9"/>
      <c r="MRE41" s="9"/>
      <c r="MRF41" s="9"/>
      <c r="MRG41" s="9"/>
      <c r="MRH41" s="9"/>
      <c r="MRI41" s="9"/>
      <c r="MRJ41" s="9"/>
      <c r="MRK41" s="9"/>
      <c r="MRL41" s="9"/>
      <c r="MRM41" s="9"/>
      <c r="MRN41" s="9"/>
      <c r="MRO41" s="9"/>
      <c r="MRP41" s="9"/>
      <c r="MRQ41" s="9"/>
      <c r="MRR41" s="9"/>
      <c r="MRS41" s="9"/>
      <c r="MRT41" s="9"/>
      <c r="MRU41" s="9"/>
      <c r="MRV41" s="9"/>
      <c r="MRW41" s="9"/>
      <c r="MRX41" s="9"/>
      <c r="MRY41" s="9"/>
      <c r="MRZ41" s="9"/>
      <c r="MSA41" s="9"/>
      <c r="MSB41" s="9"/>
      <c r="MSC41" s="9"/>
      <c r="MSD41" s="9"/>
      <c r="MSE41" s="9"/>
      <c r="MSF41" s="9"/>
      <c r="MSG41" s="9"/>
      <c r="MSH41" s="9"/>
      <c r="MSI41" s="9"/>
      <c r="MSJ41" s="9"/>
      <c r="MSK41" s="9"/>
      <c r="MSL41" s="9"/>
      <c r="MSM41" s="9"/>
      <c r="MSN41" s="9"/>
      <c r="MSO41" s="9"/>
      <c r="MSP41" s="9"/>
      <c r="MSQ41" s="9"/>
      <c r="MSR41" s="9"/>
      <c r="MSS41" s="9"/>
      <c r="MST41" s="9"/>
      <c r="MSU41" s="9"/>
      <c r="MSV41" s="9"/>
      <c r="MSW41" s="9"/>
      <c r="MSX41" s="9"/>
      <c r="MSY41" s="9"/>
      <c r="MSZ41" s="9"/>
      <c r="MTA41" s="9"/>
      <c r="MTB41" s="9"/>
      <c r="MTC41" s="9"/>
      <c r="MTD41" s="9"/>
      <c r="MTE41" s="9"/>
      <c r="MTF41" s="9"/>
      <c r="MTG41" s="9"/>
      <c r="MTH41" s="9"/>
      <c r="MTI41" s="9"/>
      <c r="MTJ41" s="9"/>
      <c r="MTK41" s="9"/>
      <c r="MTL41" s="9"/>
      <c r="MTM41" s="9"/>
      <c r="MTN41" s="9"/>
      <c r="MTO41" s="9"/>
      <c r="MTP41" s="9"/>
      <c r="MTQ41" s="9"/>
      <c r="MTR41" s="9"/>
      <c r="MTS41" s="9"/>
      <c r="MTT41" s="9"/>
      <c r="MTU41" s="9"/>
      <c r="MTV41" s="9"/>
      <c r="MTW41" s="9"/>
      <c r="MTX41" s="9"/>
      <c r="MTY41" s="9"/>
      <c r="MTZ41" s="9"/>
      <c r="MUA41" s="9"/>
      <c r="MUB41" s="9"/>
      <c r="MUC41" s="9"/>
      <c r="MUD41" s="9"/>
      <c r="MUE41" s="9"/>
      <c r="MUF41" s="9"/>
      <c r="MUG41" s="9"/>
      <c r="MUH41" s="9"/>
      <c r="MUI41" s="9"/>
      <c r="MUJ41" s="9"/>
      <c r="MUK41" s="9"/>
      <c r="MUL41" s="9"/>
      <c r="MUM41" s="9"/>
      <c r="MUN41" s="9"/>
      <c r="MUO41" s="9"/>
      <c r="MUP41" s="9"/>
      <c r="MUQ41" s="9"/>
      <c r="MUR41" s="9"/>
      <c r="MUS41" s="9"/>
      <c r="MUT41" s="9"/>
      <c r="MUU41" s="9"/>
      <c r="MUV41" s="9"/>
      <c r="MUW41" s="9"/>
      <c r="MUX41" s="9"/>
      <c r="MUY41" s="9"/>
      <c r="MUZ41" s="9"/>
      <c r="MVA41" s="9"/>
      <c r="MVB41" s="9"/>
      <c r="MVC41" s="9"/>
      <c r="MVD41" s="9"/>
      <c r="MVE41" s="9"/>
      <c r="MVF41" s="9"/>
      <c r="MVG41" s="9"/>
      <c r="MVH41" s="9"/>
      <c r="MVI41" s="9"/>
      <c r="MVJ41" s="9"/>
      <c r="MVK41" s="9"/>
      <c r="MVL41" s="9"/>
      <c r="MVM41" s="9"/>
      <c r="MVN41" s="9"/>
      <c r="MVO41" s="9"/>
      <c r="MVP41" s="9"/>
      <c r="MVQ41" s="9"/>
      <c r="MVR41" s="9"/>
      <c r="MVS41" s="9"/>
      <c r="MVT41" s="9"/>
      <c r="MVU41" s="9"/>
      <c r="MVV41" s="9"/>
      <c r="MVW41" s="9"/>
      <c r="MVX41" s="9"/>
      <c r="MVY41" s="9"/>
      <c r="MVZ41" s="9"/>
      <c r="MWA41" s="9"/>
      <c r="MWB41" s="9"/>
      <c r="MWC41" s="9"/>
      <c r="MWD41" s="9"/>
      <c r="MWE41" s="9"/>
      <c r="MWF41" s="9"/>
      <c r="MWG41" s="9"/>
      <c r="MWH41" s="9"/>
      <c r="MWI41" s="9"/>
      <c r="MWJ41" s="9"/>
      <c r="MWK41" s="9"/>
      <c r="MWL41" s="9"/>
      <c r="MWM41" s="9"/>
      <c r="MWN41" s="9"/>
      <c r="MWO41" s="9"/>
      <c r="MWP41" s="9"/>
      <c r="MWQ41" s="9"/>
      <c r="MWR41" s="9"/>
      <c r="MWS41" s="9"/>
      <c r="MWT41" s="9"/>
      <c r="MWU41" s="9"/>
      <c r="MWV41" s="9"/>
      <c r="MWW41" s="9"/>
      <c r="MWX41" s="9"/>
      <c r="MWY41" s="9"/>
      <c r="MWZ41" s="9"/>
      <c r="MXA41" s="9"/>
      <c r="MXB41" s="9"/>
      <c r="MXC41" s="9"/>
      <c r="MXD41" s="9"/>
      <c r="MXE41" s="9"/>
      <c r="MXF41" s="9"/>
      <c r="MXG41" s="9"/>
      <c r="MXH41" s="9"/>
      <c r="MXI41" s="9"/>
      <c r="MXJ41" s="9"/>
      <c r="MXK41" s="9"/>
      <c r="MXL41" s="9"/>
      <c r="MXM41" s="9"/>
      <c r="MXN41" s="9"/>
      <c r="MXO41" s="9"/>
      <c r="MXP41" s="9"/>
      <c r="MXQ41" s="9"/>
      <c r="MXR41" s="9"/>
      <c r="MXS41" s="9"/>
      <c r="MXT41" s="9"/>
      <c r="MXU41" s="9"/>
      <c r="MXV41" s="9"/>
      <c r="MXW41" s="9"/>
      <c r="MXX41" s="9"/>
      <c r="MXY41" s="9"/>
      <c r="MXZ41" s="9"/>
      <c r="MYA41" s="9"/>
      <c r="MYB41" s="9"/>
      <c r="MYC41" s="9"/>
      <c r="MYD41" s="9"/>
      <c r="MYE41" s="9"/>
      <c r="MYF41" s="9"/>
      <c r="MYG41" s="9"/>
      <c r="MYH41" s="9"/>
      <c r="MYI41" s="9"/>
      <c r="MYJ41" s="9"/>
      <c r="MYK41" s="9"/>
      <c r="MYL41" s="9"/>
      <c r="MYM41" s="9"/>
      <c r="MYN41" s="9"/>
      <c r="MYO41" s="9"/>
      <c r="MYP41" s="9"/>
      <c r="MYQ41" s="9"/>
      <c r="MYR41" s="9"/>
      <c r="MYS41" s="9"/>
      <c r="MYT41" s="9"/>
      <c r="MYU41" s="9"/>
      <c r="MYV41" s="9"/>
      <c r="MYW41" s="9"/>
      <c r="MYX41" s="9"/>
      <c r="MYY41" s="9"/>
      <c r="MYZ41" s="9"/>
      <c r="MZA41" s="9"/>
      <c r="MZB41" s="9"/>
      <c r="MZC41" s="9"/>
      <c r="MZD41" s="9"/>
      <c r="MZE41" s="9"/>
      <c r="MZF41" s="9"/>
      <c r="MZG41" s="9"/>
      <c r="MZH41" s="9"/>
      <c r="MZI41" s="9"/>
      <c r="MZJ41" s="9"/>
      <c r="MZK41" s="9"/>
      <c r="MZL41" s="9"/>
      <c r="MZM41" s="9"/>
      <c r="MZN41" s="9"/>
      <c r="MZO41" s="9"/>
      <c r="MZP41" s="9"/>
      <c r="MZQ41" s="9"/>
      <c r="MZR41" s="9"/>
      <c r="MZS41" s="9"/>
      <c r="MZT41" s="9"/>
      <c r="MZU41" s="9"/>
      <c r="MZV41" s="9"/>
      <c r="MZW41" s="9"/>
      <c r="MZX41" s="9"/>
      <c r="MZY41" s="9"/>
      <c r="MZZ41" s="9"/>
      <c r="NAA41" s="9"/>
      <c r="NAB41" s="9"/>
      <c r="NAC41" s="9"/>
      <c r="NAD41" s="9"/>
      <c r="NAE41" s="9"/>
      <c r="NAF41" s="9"/>
      <c r="NAG41" s="9"/>
      <c r="NAH41" s="9"/>
      <c r="NAI41" s="9"/>
      <c r="NAJ41" s="9"/>
      <c r="NAK41" s="9"/>
      <c r="NAL41" s="9"/>
      <c r="NAM41" s="9"/>
      <c r="NAN41" s="9"/>
      <c r="NAO41" s="9"/>
      <c r="NAP41" s="9"/>
      <c r="NAQ41" s="9"/>
      <c r="NAR41" s="9"/>
      <c r="NAS41" s="9"/>
      <c r="NAT41" s="9"/>
      <c r="NAU41" s="9"/>
      <c r="NAV41" s="9"/>
      <c r="NAW41" s="9"/>
      <c r="NAX41" s="9"/>
      <c r="NAY41" s="9"/>
      <c r="NAZ41" s="9"/>
      <c r="NBA41" s="9"/>
      <c r="NBB41" s="9"/>
      <c r="NBC41" s="9"/>
      <c r="NBD41" s="9"/>
      <c r="NBE41" s="9"/>
      <c r="NBF41" s="9"/>
      <c r="NBG41" s="9"/>
      <c r="NBH41" s="9"/>
      <c r="NBI41" s="9"/>
      <c r="NBJ41" s="9"/>
      <c r="NBK41" s="9"/>
      <c r="NBL41" s="9"/>
      <c r="NBM41" s="9"/>
      <c r="NBN41" s="9"/>
      <c r="NBO41" s="9"/>
      <c r="NBP41" s="9"/>
      <c r="NBQ41" s="9"/>
      <c r="NBR41" s="9"/>
      <c r="NBS41" s="9"/>
      <c r="NBT41" s="9"/>
      <c r="NBU41" s="9"/>
      <c r="NBV41" s="9"/>
      <c r="NBW41" s="9"/>
      <c r="NBX41" s="9"/>
      <c r="NBY41" s="9"/>
      <c r="NBZ41" s="9"/>
      <c r="NCA41" s="9"/>
      <c r="NCB41" s="9"/>
      <c r="NCC41" s="9"/>
      <c r="NCD41" s="9"/>
      <c r="NCE41" s="9"/>
      <c r="NCF41" s="9"/>
      <c r="NCG41" s="9"/>
      <c r="NCH41" s="9"/>
      <c r="NCI41" s="9"/>
      <c r="NCJ41" s="9"/>
      <c r="NCK41" s="9"/>
      <c r="NCL41" s="9"/>
      <c r="NCM41" s="9"/>
      <c r="NCN41" s="9"/>
      <c r="NCO41" s="9"/>
      <c r="NCP41" s="9"/>
      <c r="NCQ41" s="9"/>
      <c r="NCR41" s="9"/>
      <c r="NCS41" s="9"/>
      <c r="NCT41" s="9"/>
      <c r="NCU41" s="9"/>
      <c r="NCV41" s="9"/>
      <c r="NCW41" s="9"/>
      <c r="NCX41" s="9"/>
      <c r="NCY41" s="9"/>
      <c r="NCZ41" s="9"/>
      <c r="NDA41" s="9"/>
      <c r="NDB41" s="9"/>
      <c r="NDC41" s="9"/>
      <c r="NDD41" s="9"/>
      <c r="NDE41" s="9"/>
      <c r="NDF41" s="9"/>
      <c r="NDG41" s="9"/>
      <c r="NDH41" s="9"/>
      <c r="NDI41" s="9"/>
      <c r="NDJ41" s="9"/>
      <c r="NDK41" s="9"/>
      <c r="NDL41" s="9"/>
      <c r="NDM41" s="9"/>
      <c r="NDN41" s="9"/>
      <c r="NDO41" s="9"/>
      <c r="NDP41" s="9"/>
      <c r="NDQ41" s="9"/>
      <c r="NDR41" s="9"/>
      <c r="NDS41" s="9"/>
      <c r="NDT41" s="9"/>
      <c r="NDU41" s="9"/>
      <c r="NDV41" s="9"/>
      <c r="NDW41" s="9"/>
      <c r="NDX41" s="9"/>
      <c r="NDY41" s="9"/>
      <c r="NDZ41" s="9"/>
      <c r="NEA41" s="9"/>
      <c r="NEB41" s="9"/>
      <c r="NEC41" s="9"/>
      <c r="NED41" s="9"/>
      <c r="NEE41" s="9"/>
      <c r="NEF41" s="9"/>
      <c r="NEG41" s="9"/>
      <c r="NEH41" s="9"/>
      <c r="NEI41" s="9"/>
      <c r="NEJ41" s="9"/>
      <c r="NEK41" s="9"/>
      <c r="NEL41" s="9"/>
      <c r="NEM41" s="9"/>
      <c r="NEN41" s="9"/>
      <c r="NEO41" s="9"/>
      <c r="NEP41" s="9"/>
      <c r="NEQ41" s="9"/>
      <c r="NER41" s="9"/>
      <c r="NES41" s="9"/>
      <c r="NET41" s="9"/>
      <c r="NEU41" s="9"/>
      <c r="NEV41" s="9"/>
      <c r="NEW41" s="9"/>
      <c r="NEX41" s="9"/>
      <c r="NEY41" s="9"/>
      <c r="NEZ41" s="9"/>
      <c r="NFA41" s="9"/>
      <c r="NFB41" s="9"/>
      <c r="NFC41" s="9"/>
      <c r="NFD41" s="9"/>
      <c r="NFE41" s="9"/>
      <c r="NFF41" s="9"/>
      <c r="NFG41" s="9"/>
      <c r="NFH41" s="9"/>
      <c r="NFI41" s="9"/>
      <c r="NFJ41" s="9"/>
      <c r="NFK41" s="9"/>
      <c r="NFL41" s="9"/>
      <c r="NFM41" s="9"/>
      <c r="NFN41" s="9"/>
      <c r="NFO41" s="9"/>
      <c r="NFP41" s="9"/>
      <c r="NFQ41" s="9"/>
      <c r="NFR41" s="9"/>
      <c r="NFS41" s="9"/>
      <c r="NFT41" s="9"/>
      <c r="NFU41" s="9"/>
      <c r="NFV41" s="9"/>
      <c r="NFW41" s="9"/>
      <c r="NFX41" s="9"/>
      <c r="NFY41" s="9"/>
      <c r="NFZ41" s="9"/>
      <c r="NGA41" s="9"/>
      <c r="NGB41" s="9"/>
      <c r="NGC41" s="9"/>
      <c r="NGD41" s="9"/>
      <c r="NGE41" s="9"/>
      <c r="NGF41" s="9"/>
      <c r="NGG41" s="9"/>
      <c r="NGH41" s="9"/>
      <c r="NGI41" s="9"/>
      <c r="NGJ41" s="9"/>
      <c r="NGK41" s="9"/>
      <c r="NGL41" s="9"/>
      <c r="NGM41" s="9"/>
      <c r="NGN41" s="9"/>
      <c r="NGO41" s="9"/>
      <c r="NGP41" s="9"/>
      <c r="NGQ41" s="9"/>
      <c r="NGR41" s="9"/>
      <c r="NGS41" s="9"/>
      <c r="NGT41" s="9"/>
      <c r="NGU41" s="9"/>
      <c r="NGV41" s="9"/>
      <c r="NGW41" s="9"/>
      <c r="NGX41" s="9"/>
      <c r="NGY41" s="9"/>
      <c r="NGZ41" s="9"/>
      <c r="NHA41" s="9"/>
      <c r="NHB41" s="9"/>
      <c r="NHC41" s="9"/>
      <c r="NHD41" s="9"/>
      <c r="NHE41" s="9"/>
      <c r="NHF41" s="9"/>
      <c r="NHG41" s="9"/>
      <c r="NHH41" s="9"/>
      <c r="NHI41" s="9"/>
      <c r="NHJ41" s="9"/>
      <c r="NHK41" s="9"/>
      <c r="NHL41" s="9"/>
      <c r="NHM41" s="9"/>
      <c r="NHN41" s="9"/>
      <c r="NHO41" s="9"/>
      <c r="NHP41" s="9"/>
      <c r="NHQ41" s="9"/>
      <c r="NHR41" s="9"/>
      <c r="NHS41" s="9"/>
      <c r="NHT41" s="9"/>
      <c r="NHU41" s="9"/>
      <c r="NHV41" s="9"/>
      <c r="NHW41" s="9"/>
      <c r="NHX41" s="9"/>
      <c r="NHY41" s="9"/>
      <c r="NHZ41" s="9"/>
      <c r="NIA41" s="9"/>
      <c r="NIB41" s="9"/>
      <c r="NIC41" s="9"/>
      <c r="NID41" s="9"/>
      <c r="NIE41" s="9"/>
      <c r="NIF41" s="9"/>
      <c r="NIG41" s="9"/>
      <c r="NIH41" s="9"/>
      <c r="NII41" s="9"/>
      <c r="NIJ41" s="9"/>
      <c r="NIK41" s="9"/>
      <c r="NIL41" s="9"/>
      <c r="NIM41" s="9"/>
      <c r="NIN41" s="9"/>
      <c r="NIO41" s="9"/>
      <c r="NIP41" s="9"/>
      <c r="NIQ41" s="9"/>
      <c r="NIR41" s="9"/>
      <c r="NIS41" s="9"/>
      <c r="NIT41" s="9"/>
      <c r="NIU41" s="9"/>
      <c r="NIV41" s="9"/>
      <c r="NIW41" s="9"/>
      <c r="NIX41" s="9"/>
      <c r="NIY41" s="9"/>
      <c r="NIZ41" s="9"/>
      <c r="NJA41" s="9"/>
      <c r="NJB41" s="9"/>
      <c r="NJC41" s="9"/>
      <c r="NJD41" s="9"/>
      <c r="NJE41" s="9"/>
      <c r="NJF41" s="9"/>
      <c r="NJG41" s="9"/>
      <c r="NJH41" s="9"/>
      <c r="NJI41" s="9"/>
      <c r="NJJ41" s="9"/>
      <c r="NJK41" s="9"/>
      <c r="NJL41" s="9"/>
      <c r="NJM41" s="9"/>
      <c r="NJN41" s="9"/>
      <c r="NJO41" s="9"/>
      <c r="NJP41" s="9"/>
      <c r="NJQ41" s="9"/>
      <c r="NJR41" s="9"/>
      <c r="NJS41" s="9"/>
      <c r="NJT41" s="9"/>
      <c r="NJU41" s="9"/>
      <c r="NJV41" s="9"/>
      <c r="NJW41" s="9"/>
      <c r="NJX41" s="9"/>
      <c r="NJY41" s="9"/>
      <c r="NJZ41" s="9"/>
      <c r="NKA41" s="9"/>
      <c r="NKB41" s="9"/>
      <c r="NKC41" s="9"/>
      <c r="NKD41" s="9"/>
      <c r="NKE41" s="9"/>
      <c r="NKF41" s="9"/>
      <c r="NKG41" s="9"/>
      <c r="NKH41" s="9"/>
      <c r="NKI41" s="9"/>
      <c r="NKJ41" s="9"/>
      <c r="NKK41" s="9"/>
      <c r="NKL41" s="9"/>
      <c r="NKM41" s="9"/>
      <c r="NKN41" s="9"/>
      <c r="NKO41" s="9"/>
      <c r="NKP41" s="9"/>
      <c r="NKQ41" s="9"/>
      <c r="NKR41" s="9"/>
      <c r="NKS41" s="9"/>
      <c r="NKT41" s="9"/>
      <c r="NKU41" s="9"/>
      <c r="NKV41" s="9"/>
      <c r="NKW41" s="9"/>
      <c r="NKX41" s="9"/>
      <c r="NKY41" s="9"/>
      <c r="NKZ41" s="9"/>
      <c r="NLA41" s="9"/>
      <c r="NLB41" s="9"/>
      <c r="NLC41" s="9"/>
      <c r="NLD41" s="9"/>
      <c r="NLE41" s="9"/>
      <c r="NLF41" s="9"/>
      <c r="NLG41" s="9"/>
      <c r="NLH41" s="9"/>
      <c r="NLI41" s="9"/>
      <c r="NLJ41" s="9"/>
      <c r="NLK41" s="9"/>
      <c r="NLL41" s="9"/>
      <c r="NLM41" s="9"/>
      <c r="NLN41" s="9"/>
      <c r="NLO41" s="9"/>
      <c r="NLP41" s="9"/>
      <c r="NLQ41" s="9"/>
      <c r="NLR41" s="9"/>
      <c r="NLS41" s="9"/>
      <c r="NLT41" s="9"/>
      <c r="NLU41" s="9"/>
      <c r="NLV41" s="9"/>
      <c r="NLW41" s="9"/>
      <c r="NLX41" s="9"/>
      <c r="NLY41" s="9"/>
      <c r="NLZ41" s="9"/>
      <c r="NMA41" s="9"/>
      <c r="NMB41" s="9"/>
      <c r="NMC41" s="9"/>
      <c r="NMD41" s="9"/>
      <c r="NME41" s="9"/>
      <c r="NMF41" s="9"/>
      <c r="NMG41" s="9"/>
      <c r="NMH41" s="9"/>
      <c r="NMI41" s="9"/>
      <c r="NMJ41" s="9"/>
      <c r="NMK41" s="9"/>
      <c r="NML41" s="9"/>
      <c r="NMM41" s="9"/>
      <c r="NMN41" s="9"/>
      <c r="NMO41" s="9"/>
      <c r="NMP41" s="9"/>
      <c r="NMQ41" s="9"/>
      <c r="NMR41" s="9"/>
      <c r="NMS41" s="9"/>
      <c r="NMT41" s="9"/>
      <c r="NMU41" s="9"/>
      <c r="NMV41" s="9"/>
      <c r="NMW41" s="9"/>
      <c r="NMX41" s="9"/>
      <c r="NMY41" s="9"/>
      <c r="NMZ41" s="9"/>
      <c r="NNA41" s="9"/>
      <c r="NNB41" s="9"/>
      <c r="NNC41" s="9"/>
      <c r="NND41" s="9"/>
      <c r="NNE41" s="9"/>
      <c r="NNF41" s="9"/>
      <c r="NNG41" s="9"/>
      <c r="NNH41" s="9"/>
      <c r="NNI41" s="9"/>
      <c r="NNJ41" s="9"/>
      <c r="NNK41" s="9"/>
      <c r="NNL41" s="9"/>
      <c r="NNM41" s="9"/>
      <c r="NNN41" s="9"/>
      <c r="NNO41" s="9"/>
      <c r="NNP41" s="9"/>
      <c r="NNQ41" s="9"/>
      <c r="NNR41" s="9"/>
      <c r="NNS41" s="9"/>
      <c r="NNT41" s="9"/>
      <c r="NNU41" s="9"/>
      <c r="NNV41" s="9"/>
      <c r="NNW41" s="9"/>
      <c r="NNX41" s="9"/>
      <c r="NNY41" s="9"/>
      <c r="NNZ41" s="9"/>
      <c r="NOA41" s="9"/>
      <c r="NOB41" s="9"/>
      <c r="NOC41" s="9"/>
      <c r="NOD41" s="9"/>
      <c r="NOE41" s="9"/>
      <c r="NOF41" s="9"/>
      <c r="NOG41" s="9"/>
      <c r="NOH41" s="9"/>
      <c r="NOI41" s="9"/>
      <c r="NOJ41" s="9"/>
      <c r="NOK41" s="9"/>
      <c r="NOL41" s="9"/>
      <c r="NOM41" s="9"/>
      <c r="NON41" s="9"/>
      <c r="NOO41" s="9"/>
      <c r="NOP41" s="9"/>
      <c r="NOQ41" s="9"/>
      <c r="NOR41" s="9"/>
      <c r="NOS41" s="9"/>
      <c r="NOT41" s="9"/>
      <c r="NOU41" s="9"/>
      <c r="NOV41" s="9"/>
      <c r="NOW41" s="9"/>
      <c r="NOX41" s="9"/>
      <c r="NOY41" s="9"/>
      <c r="NOZ41" s="9"/>
      <c r="NPA41" s="9"/>
      <c r="NPB41" s="9"/>
      <c r="NPC41" s="9"/>
      <c r="NPD41" s="9"/>
      <c r="NPE41" s="9"/>
      <c r="NPF41" s="9"/>
      <c r="NPG41" s="9"/>
      <c r="NPH41" s="9"/>
      <c r="NPI41" s="9"/>
      <c r="NPJ41" s="9"/>
      <c r="NPK41" s="9"/>
      <c r="NPL41" s="9"/>
      <c r="NPM41" s="9"/>
      <c r="NPN41" s="9"/>
      <c r="NPO41" s="9"/>
      <c r="NPP41" s="9"/>
      <c r="NPQ41" s="9"/>
      <c r="NPR41" s="9"/>
      <c r="NPS41" s="9"/>
      <c r="NPT41" s="9"/>
      <c r="NPU41" s="9"/>
      <c r="NPV41" s="9"/>
      <c r="NPW41" s="9"/>
      <c r="NPX41" s="9"/>
      <c r="NPY41" s="9"/>
      <c r="NPZ41" s="9"/>
      <c r="NQA41" s="9"/>
      <c r="NQB41" s="9"/>
      <c r="NQC41" s="9"/>
      <c r="NQD41" s="9"/>
      <c r="NQE41" s="9"/>
      <c r="NQF41" s="9"/>
      <c r="NQG41" s="9"/>
      <c r="NQH41" s="9"/>
      <c r="NQI41" s="9"/>
      <c r="NQJ41" s="9"/>
      <c r="NQK41" s="9"/>
      <c r="NQL41" s="9"/>
      <c r="NQM41" s="9"/>
      <c r="NQN41" s="9"/>
      <c r="NQO41" s="9"/>
      <c r="NQP41" s="9"/>
      <c r="NQQ41" s="9"/>
      <c r="NQR41" s="9"/>
      <c r="NQS41" s="9"/>
      <c r="NQT41" s="9"/>
      <c r="NQU41" s="9"/>
      <c r="NQV41" s="9"/>
      <c r="NQW41" s="9"/>
      <c r="NQX41" s="9"/>
      <c r="NQY41" s="9"/>
      <c r="NQZ41" s="9"/>
      <c r="NRA41" s="9"/>
      <c r="NRB41" s="9"/>
      <c r="NRC41" s="9"/>
      <c r="NRD41" s="9"/>
      <c r="NRE41" s="9"/>
      <c r="NRF41" s="9"/>
      <c r="NRG41" s="9"/>
      <c r="NRH41" s="9"/>
      <c r="NRI41" s="9"/>
      <c r="NRJ41" s="9"/>
      <c r="NRK41" s="9"/>
      <c r="NRL41" s="9"/>
      <c r="NRM41" s="9"/>
      <c r="NRN41" s="9"/>
      <c r="NRO41" s="9"/>
      <c r="NRP41" s="9"/>
      <c r="NRQ41" s="9"/>
      <c r="NRR41" s="9"/>
      <c r="NRS41" s="9"/>
      <c r="NRT41" s="9"/>
      <c r="NRU41" s="9"/>
      <c r="NRV41" s="9"/>
      <c r="NRW41" s="9"/>
      <c r="NRX41" s="9"/>
      <c r="NRY41" s="9"/>
      <c r="NRZ41" s="9"/>
      <c r="NSA41" s="9"/>
      <c r="NSB41" s="9"/>
      <c r="NSC41" s="9"/>
      <c r="NSD41" s="9"/>
      <c r="NSE41" s="9"/>
      <c r="NSF41" s="9"/>
      <c r="NSG41" s="9"/>
      <c r="NSH41" s="9"/>
      <c r="NSI41" s="9"/>
      <c r="NSJ41" s="9"/>
      <c r="NSK41" s="9"/>
      <c r="NSL41" s="9"/>
      <c r="NSM41" s="9"/>
      <c r="NSN41" s="9"/>
      <c r="NSO41" s="9"/>
      <c r="NSP41" s="9"/>
      <c r="NSQ41" s="9"/>
      <c r="NSR41" s="9"/>
      <c r="NSS41" s="9"/>
      <c r="NST41" s="9"/>
      <c r="NSU41" s="9"/>
      <c r="NSV41" s="9"/>
      <c r="NSW41" s="9"/>
      <c r="NSX41" s="9"/>
      <c r="NSY41" s="9"/>
      <c r="NSZ41" s="9"/>
      <c r="NTA41" s="9"/>
      <c r="NTB41" s="9"/>
      <c r="NTC41" s="9"/>
      <c r="NTD41" s="9"/>
      <c r="NTE41" s="9"/>
      <c r="NTF41" s="9"/>
      <c r="NTG41" s="9"/>
      <c r="NTH41" s="9"/>
      <c r="NTI41" s="9"/>
      <c r="NTJ41" s="9"/>
      <c r="NTK41" s="9"/>
      <c r="NTL41" s="9"/>
      <c r="NTM41" s="9"/>
      <c r="NTN41" s="9"/>
      <c r="NTO41" s="9"/>
      <c r="NTP41" s="9"/>
      <c r="NTQ41" s="9"/>
      <c r="NTR41" s="9"/>
      <c r="NTS41" s="9"/>
      <c r="NTT41" s="9"/>
      <c r="NTU41" s="9"/>
      <c r="NTV41" s="9"/>
      <c r="NTW41" s="9"/>
      <c r="NTX41" s="9"/>
      <c r="NTY41" s="9"/>
      <c r="NTZ41" s="9"/>
      <c r="NUA41" s="9"/>
      <c r="NUB41" s="9"/>
      <c r="NUC41" s="9"/>
      <c r="NUD41" s="9"/>
      <c r="NUE41" s="9"/>
      <c r="NUF41" s="9"/>
      <c r="NUG41" s="9"/>
      <c r="NUH41" s="9"/>
      <c r="NUI41" s="9"/>
      <c r="NUJ41" s="9"/>
      <c r="NUK41" s="9"/>
      <c r="NUL41" s="9"/>
      <c r="NUM41" s="9"/>
      <c r="NUN41" s="9"/>
      <c r="NUO41" s="9"/>
      <c r="NUP41" s="9"/>
      <c r="NUQ41" s="9"/>
      <c r="NUR41" s="9"/>
      <c r="NUS41" s="9"/>
      <c r="NUT41" s="9"/>
      <c r="NUU41" s="9"/>
      <c r="NUV41" s="9"/>
      <c r="NUW41" s="9"/>
      <c r="NUX41" s="9"/>
      <c r="NUY41" s="9"/>
      <c r="NUZ41" s="9"/>
      <c r="NVA41" s="9"/>
      <c r="NVB41" s="9"/>
      <c r="NVC41" s="9"/>
      <c r="NVD41" s="9"/>
      <c r="NVE41" s="9"/>
      <c r="NVF41" s="9"/>
      <c r="NVG41" s="9"/>
      <c r="NVH41" s="9"/>
      <c r="NVI41" s="9"/>
      <c r="NVJ41" s="9"/>
      <c r="NVK41" s="9"/>
      <c r="NVL41" s="9"/>
      <c r="NVM41" s="9"/>
      <c r="NVN41" s="9"/>
      <c r="NVO41" s="9"/>
      <c r="NVP41" s="9"/>
      <c r="NVQ41" s="9"/>
      <c r="NVR41" s="9"/>
      <c r="NVS41" s="9"/>
      <c r="NVT41" s="9"/>
      <c r="NVU41" s="9"/>
      <c r="NVV41" s="9"/>
      <c r="NVW41" s="9"/>
      <c r="NVX41" s="9"/>
      <c r="NVY41" s="9"/>
      <c r="NVZ41" s="9"/>
      <c r="NWA41" s="9"/>
      <c r="NWB41" s="9"/>
      <c r="NWC41" s="9"/>
      <c r="NWD41" s="9"/>
      <c r="NWE41" s="9"/>
      <c r="NWF41" s="9"/>
      <c r="NWG41" s="9"/>
      <c r="NWH41" s="9"/>
      <c r="NWI41" s="9"/>
      <c r="NWJ41" s="9"/>
      <c r="NWK41" s="9"/>
      <c r="NWL41" s="9"/>
      <c r="NWM41" s="9"/>
      <c r="NWN41" s="9"/>
      <c r="NWO41" s="9"/>
      <c r="NWP41" s="9"/>
      <c r="NWQ41" s="9"/>
      <c r="NWR41" s="9"/>
      <c r="NWS41" s="9"/>
      <c r="NWT41" s="9"/>
      <c r="NWU41" s="9"/>
      <c r="NWV41" s="9"/>
      <c r="NWW41" s="9"/>
      <c r="NWX41" s="9"/>
      <c r="NWY41" s="9"/>
      <c r="NWZ41" s="9"/>
      <c r="NXA41" s="9"/>
      <c r="NXB41" s="9"/>
      <c r="NXC41" s="9"/>
      <c r="NXD41" s="9"/>
      <c r="NXE41" s="9"/>
      <c r="NXF41" s="9"/>
      <c r="NXG41" s="9"/>
      <c r="NXH41" s="9"/>
      <c r="NXI41" s="9"/>
      <c r="NXJ41" s="9"/>
      <c r="NXK41" s="9"/>
      <c r="NXL41" s="9"/>
      <c r="NXM41" s="9"/>
      <c r="NXN41" s="9"/>
      <c r="NXO41" s="9"/>
      <c r="NXP41" s="9"/>
      <c r="NXQ41" s="9"/>
      <c r="NXR41" s="9"/>
      <c r="NXS41" s="9"/>
      <c r="NXT41" s="9"/>
      <c r="NXU41" s="9"/>
      <c r="NXV41" s="9"/>
      <c r="NXW41" s="9"/>
      <c r="NXX41" s="9"/>
      <c r="NXY41" s="9"/>
      <c r="NXZ41" s="9"/>
      <c r="NYA41" s="9"/>
      <c r="NYB41" s="9"/>
      <c r="NYC41" s="9"/>
      <c r="NYD41" s="9"/>
      <c r="NYE41" s="9"/>
      <c r="NYF41" s="9"/>
      <c r="NYG41" s="9"/>
      <c r="NYH41" s="9"/>
      <c r="NYI41" s="9"/>
      <c r="NYJ41" s="9"/>
      <c r="NYK41" s="9"/>
      <c r="NYL41" s="9"/>
      <c r="NYM41" s="9"/>
      <c r="NYN41" s="9"/>
      <c r="NYO41" s="9"/>
      <c r="NYP41" s="9"/>
      <c r="NYQ41" s="9"/>
      <c r="NYR41" s="9"/>
      <c r="NYS41" s="9"/>
      <c r="NYT41" s="9"/>
      <c r="NYU41" s="9"/>
      <c r="NYV41" s="9"/>
      <c r="NYW41" s="9"/>
      <c r="NYX41" s="9"/>
      <c r="NYY41" s="9"/>
      <c r="NYZ41" s="9"/>
      <c r="NZA41" s="9"/>
      <c r="NZB41" s="9"/>
      <c r="NZC41" s="9"/>
      <c r="NZD41" s="9"/>
      <c r="NZE41" s="9"/>
      <c r="NZF41" s="9"/>
      <c r="NZG41" s="9"/>
      <c r="NZH41" s="9"/>
      <c r="NZI41" s="9"/>
      <c r="NZJ41" s="9"/>
      <c r="NZK41" s="9"/>
      <c r="NZL41" s="9"/>
      <c r="NZM41" s="9"/>
      <c r="NZN41" s="9"/>
      <c r="NZO41" s="9"/>
      <c r="NZP41" s="9"/>
      <c r="NZQ41" s="9"/>
      <c r="NZR41" s="9"/>
      <c r="NZS41" s="9"/>
      <c r="NZT41" s="9"/>
      <c r="NZU41" s="9"/>
      <c r="NZV41" s="9"/>
      <c r="NZW41" s="9"/>
      <c r="NZX41" s="9"/>
      <c r="NZY41" s="9"/>
      <c r="NZZ41" s="9"/>
      <c r="OAA41" s="9"/>
      <c r="OAB41" s="9"/>
      <c r="OAC41" s="9"/>
      <c r="OAD41" s="9"/>
      <c r="OAE41" s="9"/>
      <c r="OAF41" s="9"/>
      <c r="OAG41" s="9"/>
      <c r="OAH41" s="9"/>
      <c r="OAI41" s="9"/>
      <c r="OAJ41" s="9"/>
      <c r="OAK41" s="9"/>
      <c r="OAL41" s="9"/>
      <c r="OAM41" s="9"/>
      <c r="OAN41" s="9"/>
      <c r="OAO41" s="9"/>
      <c r="OAP41" s="9"/>
      <c r="OAQ41" s="9"/>
      <c r="OAR41" s="9"/>
      <c r="OAS41" s="9"/>
      <c r="OAT41" s="9"/>
      <c r="OAU41" s="9"/>
      <c r="OAV41" s="9"/>
      <c r="OAW41" s="9"/>
      <c r="OAX41" s="9"/>
      <c r="OAY41" s="9"/>
      <c r="OAZ41" s="9"/>
      <c r="OBA41" s="9"/>
      <c r="OBB41" s="9"/>
      <c r="OBC41" s="9"/>
      <c r="OBD41" s="9"/>
      <c r="OBE41" s="9"/>
      <c r="OBF41" s="9"/>
      <c r="OBG41" s="9"/>
      <c r="OBH41" s="9"/>
      <c r="OBI41" s="9"/>
      <c r="OBJ41" s="9"/>
      <c r="OBK41" s="9"/>
      <c r="OBL41" s="9"/>
      <c r="OBM41" s="9"/>
      <c r="OBN41" s="9"/>
      <c r="OBO41" s="9"/>
      <c r="OBP41" s="9"/>
      <c r="OBQ41" s="9"/>
      <c r="OBR41" s="9"/>
      <c r="OBS41" s="9"/>
      <c r="OBT41" s="9"/>
      <c r="OBU41" s="9"/>
      <c r="OBV41" s="9"/>
      <c r="OBW41" s="9"/>
      <c r="OBX41" s="9"/>
      <c r="OBY41" s="9"/>
      <c r="OBZ41" s="9"/>
      <c r="OCA41" s="9"/>
      <c r="OCB41" s="9"/>
      <c r="OCC41" s="9"/>
      <c r="OCD41" s="9"/>
      <c r="OCE41" s="9"/>
      <c r="OCF41" s="9"/>
      <c r="OCG41" s="9"/>
      <c r="OCH41" s="9"/>
      <c r="OCI41" s="9"/>
      <c r="OCJ41" s="9"/>
      <c r="OCK41" s="9"/>
      <c r="OCL41" s="9"/>
      <c r="OCM41" s="9"/>
      <c r="OCN41" s="9"/>
      <c r="OCO41" s="9"/>
      <c r="OCP41" s="9"/>
      <c r="OCQ41" s="9"/>
      <c r="OCR41" s="9"/>
      <c r="OCS41" s="9"/>
      <c r="OCT41" s="9"/>
      <c r="OCU41" s="9"/>
      <c r="OCV41" s="9"/>
      <c r="OCW41" s="9"/>
      <c r="OCX41" s="9"/>
      <c r="OCY41" s="9"/>
      <c r="OCZ41" s="9"/>
      <c r="ODA41" s="9"/>
      <c r="ODB41" s="9"/>
      <c r="ODC41" s="9"/>
      <c r="ODD41" s="9"/>
      <c r="ODE41" s="9"/>
      <c r="ODF41" s="9"/>
      <c r="ODG41" s="9"/>
      <c r="ODH41" s="9"/>
      <c r="ODI41" s="9"/>
      <c r="ODJ41" s="9"/>
      <c r="ODK41" s="9"/>
      <c r="ODL41" s="9"/>
      <c r="ODM41" s="9"/>
      <c r="ODN41" s="9"/>
      <c r="ODO41" s="9"/>
      <c r="ODP41" s="9"/>
      <c r="ODQ41" s="9"/>
      <c r="ODR41" s="9"/>
      <c r="ODS41" s="9"/>
      <c r="ODT41" s="9"/>
      <c r="ODU41" s="9"/>
      <c r="ODV41" s="9"/>
      <c r="ODW41" s="9"/>
      <c r="ODX41" s="9"/>
      <c r="ODY41" s="9"/>
      <c r="ODZ41" s="9"/>
      <c r="OEA41" s="9"/>
      <c r="OEB41" s="9"/>
      <c r="OEC41" s="9"/>
      <c r="OED41" s="9"/>
      <c r="OEE41" s="9"/>
      <c r="OEF41" s="9"/>
      <c r="OEG41" s="9"/>
      <c r="OEH41" s="9"/>
      <c r="OEI41" s="9"/>
      <c r="OEJ41" s="9"/>
      <c r="OEK41" s="9"/>
      <c r="OEL41" s="9"/>
      <c r="OEM41" s="9"/>
      <c r="OEN41" s="9"/>
      <c r="OEO41" s="9"/>
      <c r="OEP41" s="9"/>
      <c r="OEQ41" s="9"/>
      <c r="OER41" s="9"/>
      <c r="OES41" s="9"/>
      <c r="OET41" s="9"/>
      <c r="OEU41" s="9"/>
      <c r="OEV41" s="9"/>
      <c r="OEW41" s="9"/>
      <c r="OEX41" s="9"/>
      <c r="OEY41" s="9"/>
      <c r="OEZ41" s="9"/>
      <c r="OFA41" s="9"/>
      <c r="OFB41" s="9"/>
      <c r="OFC41" s="9"/>
      <c r="OFD41" s="9"/>
      <c r="OFE41" s="9"/>
      <c r="OFF41" s="9"/>
      <c r="OFG41" s="9"/>
      <c r="OFH41" s="9"/>
      <c r="OFI41" s="9"/>
      <c r="OFJ41" s="9"/>
      <c r="OFK41" s="9"/>
      <c r="OFL41" s="9"/>
      <c r="OFM41" s="9"/>
      <c r="OFN41" s="9"/>
      <c r="OFO41" s="9"/>
      <c r="OFP41" s="9"/>
      <c r="OFQ41" s="9"/>
      <c r="OFR41" s="9"/>
      <c r="OFS41" s="9"/>
      <c r="OFT41" s="9"/>
      <c r="OFU41" s="9"/>
      <c r="OFV41" s="9"/>
      <c r="OFW41" s="9"/>
      <c r="OFX41" s="9"/>
      <c r="OFY41" s="9"/>
      <c r="OFZ41" s="9"/>
      <c r="OGA41" s="9"/>
      <c r="OGB41" s="9"/>
      <c r="OGC41" s="9"/>
      <c r="OGD41" s="9"/>
      <c r="OGE41" s="9"/>
      <c r="OGF41" s="9"/>
      <c r="OGG41" s="9"/>
      <c r="OGH41" s="9"/>
      <c r="OGI41" s="9"/>
      <c r="OGJ41" s="9"/>
      <c r="OGK41" s="9"/>
      <c r="OGL41" s="9"/>
      <c r="OGM41" s="9"/>
      <c r="OGN41" s="9"/>
      <c r="OGO41" s="9"/>
      <c r="OGP41" s="9"/>
      <c r="OGQ41" s="9"/>
      <c r="OGR41" s="9"/>
      <c r="OGS41" s="9"/>
      <c r="OGT41" s="9"/>
      <c r="OGU41" s="9"/>
      <c r="OGV41" s="9"/>
      <c r="OGW41" s="9"/>
      <c r="OGX41" s="9"/>
      <c r="OGY41" s="9"/>
      <c r="OGZ41" s="9"/>
      <c r="OHA41" s="9"/>
      <c r="OHB41" s="9"/>
      <c r="OHC41" s="9"/>
      <c r="OHD41" s="9"/>
      <c r="OHE41" s="9"/>
      <c r="OHF41" s="9"/>
      <c r="OHG41" s="9"/>
      <c r="OHH41" s="9"/>
      <c r="OHI41" s="9"/>
      <c r="OHJ41" s="9"/>
      <c r="OHK41" s="9"/>
      <c r="OHL41" s="9"/>
      <c r="OHM41" s="9"/>
      <c r="OHN41" s="9"/>
      <c r="OHO41" s="9"/>
      <c r="OHP41" s="9"/>
      <c r="OHQ41" s="9"/>
      <c r="OHR41" s="9"/>
      <c r="OHS41" s="9"/>
      <c r="OHT41" s="9"/>
      <c r="OHU41" s="9"/>
      <c r="OHV41" s="9"/>
      <c r="OHW41" s="9"/>
      <c r="OHX41" s="9"/>
      <c r="OHY41" s="9"/>
      <c r="OHZ41" s="9"/>
      <c r="OIA41" s="9"/>
      <c r="OIB41" s="9"/>
      <c r="OIC41" s="9"/>
      <c r="OID41" s="9"/>
      <c r="OIE41" s="9"/>
      <c r="OIF41" s="9"/>
      <c r="OIG41" s="9"/>
      <c r="OIH41" s="9"/>
      <c r="OII41" s="9"/>
      <c r="OIJ41" s="9"/>
      <c r="OIK41" s="9"/>
      <c r="OIL41" s="9"/>
      <c r="OIM41" s="9"/>
      <c r="OIN41" s="9"/>
      <c r="OIO41" s="9"/>
      <c r="OIP41" s="9"/>
      <c r="OIQ41" s="9"/>
      <c r="OIR41" s="9"/>
      <c r="OIS41" s="9"/>
      <c r="OIT41" s="9"/>
      <c r="OIU41" s="9"/>
      <c r="OIV41" s="9"/>
      <c r="OIW41" s="9"/>
      <c r="OIX41" s="9"/>
      <c r="OIY41" s="9"/>
      <c r="OIZ41" s="9"/>
      <c r="OJA41" s="9"/>
      <c r="OJB41" s="9"/>
      <c r="OJC41" s="9"/>
      <c r="OJD41" s="9"/>
      <c r="OJE41" s="9"/>
      <c r="OJF41" s="9"/>
      <c r="OJG41" s="9"/>
      <c r="OJH41" s="9"/>
      <c r="OJI41" s="9"/>
      <c r="OJJ41" s="9"/>
      <c r="OJK41" s="9"/>
      <c r="OJL41" s="9"/>
      <c r="OJM41" s="9"/>
      <c r="OJN41" s="9"/>
      <c r="OJO41" s="9"/>
      <c r="OJP41" s="9"/>
      <c r="OJQ41" s="9"/>
      <c r="OJR41" s="9"/>
      <c r="OJS41" s="9"/>
      <c r="OJT41" s="9"/>
      <c r="OJU41" s="9"/>
      <c r="OJV41" s="9"/>
      <c r="OJW41" s="9"/>
      <c r="OJX41" s="9"/>
      <c r="OJY41" s="9"/>
      <c r="OJZ41" s="9"/>
      <c r="OKA41" s="9"/>
      <c r="OKB41" s="9"/>
      <c r="OKC41" s="9"/>
      <c r="OKD41" s="9"/>
      <c r="OKE41" s="9"/>
      <c r="OKF41" s="9"/>
      <c r="OKG41" s="9"/>
      <c r="OKH41" s="9"/>
      <c r="OKI41" s="9"/>
      <c r="OKJ41" s="9"/>
      <c r="OKK41" s="9"/>
      <c r="OKL41" s="9"/>
      <c r="OKM41" s="9"/>
      <c r="OKN41" s="9"/>
      <c r="OKO41" s="9"/>
      <c r="OKP41" s="9"/>
      <c r="OKQ41" s="9"/>
      <c r="OKR41" s="9"/>
      <c r="OKS41" s="9"/>
      <c r="OKT41" s="9"/>
      <c r="OKU41" s="9"/>
      <c r="OKV41" s="9"/>
      <c r="OKW41" s="9"/>
      <c r="OKX41" s="9"/>
      <c r="OKY41" s="9"/>
      <c r="OKZ41" s="9"/>
      <c r="OLA41" s="9"/>
      <c r="OLB41" s="9"/>
      <c r="OLC41" s="9"/>
      <c r="OLD41" s="9"/>
      <c r="OLE41" s="9"/>
      <c r="OLF41" s="9"/>
      <c r="OLG41" s="9"/>
      <c r="OLH41" s="9"/>
      <c r="OLI41" s="9"/>
      <c r="OLJ41" s="9"/>
      <c r="OLK41" s="9"/>
      <c r="OLL41" s="9"/>
      <c r="OLM41" s="9"/>
      <c r="OLN41" s="9"/>
      <c r="OLO41" s="9"/>
      <c r="OLP41" s="9"/>
      <c r="OLQ41" s="9"/>
      <c r="OLR41" s="9"/>
      <c r="OLS41" s="9"/>
      <c r="OLT41" s="9"/>
      <c r="OLU41" s="9"/>
      <c r="OLV41" s="9"/>
      <c r="OLW41" s="9"/>
      <c r="OLX41" s="9"/>
      <c r="OLY41" s="9"/>
      <c r="OLZ41" s="9"/>
      <c r="OMA41" s="9"/>
      <c r="OMB41" s="9"/>
      <c r="OMC41" s="9"/>
      <c r="OMD41" s="9"/>
      <c r="OME41" s="9"/>
      <c r="OMF41" s="9"/>
      <c r="OMG41" s="9"/>
      <c r="OMH41" s="9"/>
      <c r="OMI41" s="9"/>
      <c r="OMJ41" s="9"/>
      <c r="OMK41" s="9"/>
      <c r="OML41" s="9"/>
      <c r="OMM41" s="9"/>
      <c r="OMN41" s="9"/>
      <c r="OMO41" s="9"/>
      <c r="OMP41" s="9"/>
      <c r="OMQ41" s="9"/>
      <c r="OMR41" s="9"/>
      <c r="OMS41" s="9"/>
      <c r="OMT41" s="9"/>
      <c r="OMU41" s="9"/>
      <c r="OMV41" s="9"/>
      <c r="OMW41" s="9"/>
      <c r="OMX41" s="9"/>
      <c r="OMY41" s="9"/>
      <c r="OMZ41" s="9"/>
      <c r="ONA41" s="9"/>
      <c r="ONB41" s="9"/>
      <c r="ONC41" s="9"/>
      <c r="OND41" s="9"/>
      <c r="ONE41" s="9"/>
      <c r="ONF41" s="9"/>
      <c r="ONG41" s="9"/>
      <c r="ONH41" s="9"/>
      <c r="ONI41" s="9"/>
      <c r="ONJ41" s="9"/>
      <c r="ONK41" s="9"/>
      <c r="ONL41" s="9"/>
      <c r="ONM41" s="9"/>
      <c r="ONN41" s="9"/>
      <c r="ONO41" s="9"/>
      <c r="ONP41" s="9"/>
      <c r="ONQ41" s="9"/>
      <c r="ONR41" s="9"/>
      <c r="ONS41" s="9"/>
      <c r="ONT41" s="9"/>
      <c r="ONU41" s="9"/>
      <c r="ONV41" s="9"/>
      <c r="ONW41" s="9"/>
      <c r="ONX41" s="9"/>
      <c r="ONY41" s="9"/>
      <c r="ONZ41" s="9"/>
      <c r="OOA41" s="9"/>
      <c r="OOB41" s="9"/>
      <c r="OOC41" s="9"/>
      <c r="OOD41" s="9"/>
      <c r="OOE41" s="9"/>
      <c r="OOF41" s="9"/>
      <c r="OOG41" s="9"/>
      <c r="OOH41" s="9"/>
      <c r="OOI41" s="9"/>
      <c r="OOJ41" s="9"/>
      <c r="OOK41" s="9"/>
      <c r="OOL41" s="9"/>
      <c r="OOM41" s="9"/>
      <c r="OON41" s="9"/>
      <c r="OOO41" s="9"/>
      <c r="OOP41" s="9"/>
      <c r="OOQ41" s="9"/>
      <c r="OOR41" s="9"/>
      <c r="OOS41" s="9"/>
      <c r="OOT41" s="9"/>
      <c r="OOU41" s="9"/>
      <c r="OOV41" s="9"/>
      <c r="OOW41" s="9"/>
      <c r="OOX41" s="9"/>
      <c r="OOY41" s="9"/>
      <c r="OOZ41" s="9"/>
      <c r="OPA41" s="9"/>
      <c r="OPB41" s="9"/>
      <c r="OPC41" s="9"/>
      <c r="OPD41" s="9"/>
      <c r="OPE41" s="9"/>
      <c r="OPF41" s="9"/>
      <c r="OPG41" s="9"/>
      <c r="OPH41" s="9"/>
      <c r="OPI41" s="9"/>
      <c r="OPJ41" s="9"/>
      <c r="OPK41" s="9"/>
      <c r="OPL41" s="9"/>
      <c r="OPM41" s="9"/>
      <c r="OPN41" s="9"/>
      <c r="OPO41" s="9"/>
      <c r="OPP41" s="9"/>
      <c r="OPQ41" s="9"/>
      <c r="OPR41" s="9"/>
      <c r="OPS41" s="9"/>
      <c r="OPT41" s="9"/>
      <c r="OPU41" s="9"/>
      <c r="OPV41" s="9"/>
      <c r="OPW41" s="9"/>
      <c r="OPX41" s="9"/>
      <c r="OPY41" s="9"/>
      <c r="OPZ41" s="9"/>
      <c r="OQA41" s="9"/>
      <c r="OQB41" s="9"/>
      <c r="OQC41" s="9"/>
      <c r="OQD41" s="9"/>
      <c r="OQE41" s="9"/>
      <c r="OQF41" s="9"/>
      <c r="OQG41" s="9"/>
      <c r="OQH41" s="9"/>
      <c r="OQI41" s="9"/>
      <c r="OQJ41" s="9"/>
      <c r="OQK41" s="9"/>
      <c r="OQL41" s="9"/>
      <c r="OQM41" s="9"/>
      <c r="OQN41" s="9"/>
      <c r="OQO41" s="9"/>
      <c r="OQP41" s="9"/>
      <c r="OQQ41" s="9"/>
      <c r="OQR41" s="9"/>
      <c r="OQS41" s="9"/>
      <c r="OQT41" s="9"/>
      <c r="OQU41" s="9"/>
      <c r="OQV41" s="9"/>
      <c r="OQW41" s="9"/>
      <c r="OQX41" s="9"/>
      <c r="OQY41" s="9"/>
      <c r="OQZ41" s="9"/>
      <c r="ORA41" s="9"/>
      <c r="ORB41" s="9"/>
      <c r="ORC41" s="9"/>
      <c r="ORD41" s="9"/>
      <c r="ORE41" s="9"/>
      <c r="ORF41" s="9"/>
      <c r="ORG41" s="9"/>
      <c r="ORH41" s="9"/>
      <c r="ORI41" s="9"/>
      <c r="ORJ41" s="9"/>
      <c r="ORK41" s="9"/>
      <c r="ORL41" s="9"/>
      <c r="ORM41" s="9"/>
      <c r="ORN41" s="9"/>
      <c r="ORO41" s="9"/>
      <c r="ORP41" s="9"/>
      <c r="ORQ41" s="9"/>
      <c r="ORR41" s="9"/>
      <c r="ORS41" s="9"/>
      <c r="ORT41" s="9"/>
      <c r="ORU41" s="9"/>
      <c r="ORV41" s="9"/>
      <c r="ORW41" s="9"/>
      <c r="ORX41" s="9"/>
      <c r="ORY41" s="9"/>
      <c r="ORZ41" s="9"/>
      <c r="OSA41" s="9"/>
      <c r="OSB41" s="9"/>
      <c r="OSC41" s="9"/>
      <c r="OSD41" s="9"/>
      <c r="OSE41" s="9"/>
      <c r="OSF41" s="9"/>
      <c r="OSG41" s="9"/>
      <c r="OSH41" s="9"/>
      <c r="OSI41" s="9"/>
      <c r="OSJ41" s="9"/>
      <c r="OSK41" s="9"/>
      <c r="OSL41" s="9"/>
      <c r="OSM41" s="9"/>
      <c r="OSN41" s="9"/>
      <c r="OSO41" s="9"/>
      <c r="OSP41" s="9"/>
      <c r="OSQ41" s="9"/>
      <c r="OSR41" s="9"/>
      <c r="OSS41" s="9"/>
      <c r="OST41" s="9"/>
      <c r="OSU41" s="9"/>
      <c r="OSV41" s="9"/>
      <c r="OSW41" s="9"/>
      <c r="OSX41" s="9"/>
      <c r="OSY41" s="9"/>
      <c r="OSZ41" s="9"/>
      <c r="OTA41" s="9"/>
      <c r="OTB41" s="9"/>
      <c r="OTC41" s="9"/>
      <c r="OTD41" s="9"/>
      <c r="OTE41" s="9"/>
      <c r="OTF41" s="9"/>
      <c r="OTG41" s="9"/>
      <c r="OTH41" s="9"/>
      <c r="OTI41" s="9"/>
      <c r="OTJ41" s="9"/>
      <c r="OTK41" s="9"/>
      <c r="OTL41" s="9"/>
      <c r="OTM41" s="9"/>
      <c r="OTN41" s="9"/>
      <c r="OTO41" s="9"/>
      <c r="OTP41" s="9"/>
      <c r="OTQ41" s="9"/>
      <c r="OTR41" s="9"/>
      <c r="OTS41" s="9"/>
      <c r="OTT41" s="9"/>
      <c r="OTU41" s="9"/>
      <c r="OTV41" s="9"/>
      <c r="OTW41" s="9"/>
      <c r="OTX41" s="9"/>
      <c r="OTY41" s="9"/>
      <c r="OTZ41" s="9"/>
      <c r="OUA41" s="9"/>
      <c r="OUB41" s="9"/>
      <c r="OUC41" s="9"/>
      <c r="OUD41" s="9"/>
      <c r="OUE41" s="9"/>
      <c r="OUF41" s="9"/>
      <c r="OUG41" s="9"/>
      <c r="OUH41" s="9"/>
      <c r="OUI41" s="9"/>
      <c r="OUJ41" s="9"/>
      <c r="OUK41" s="9"/>
      <c r="OUL41" s="9"/>
      <c r="OUM41" s="9"/>
      <c r="OUN41" s="9"/>
      <c r="OUO41" s="9"/>
      <c r="OUP41" s="9"/>
      <c r="OUQ41" s="9"/>
      <c r="OUR41" s="9"/>
      <c r="OUS41" s="9"/>
      <c r="OUT41" s="9"/>
      <c r="OUU41" s="9"/>
      <c r="OUV41" s="9"/>
      <c r="OUW41" s="9"/>
      <c r="OUX41" s="9"/>
      <c r="OUY41" s="9"/>
      <c r="OUZ41" s="9"/>
      <c r="OVA41" s="9"/>
      <c r="OVB41" s="9"/>
      <c r="OVC41" s="9"/>
      <c r="OVD41" s="9"/>
      <c r="OVE41" s="9"/>
      <c r="OVF41" s="9"/>
      <c r="OVG41" s="9"/>
      <c r="OVH41" s="9"/>
      <c r="OVI41" s="9"/>
      <c r="OVJ41" s="9"/>
      <c r="OVK41" s="9"/>
      <c r="OVL41" s="9"/>
      <c r="OVM41" s="9"/>
      <c r="OVN41" s="9"/>
      <c r="OVO41" s="9"/>
      <c r="OVP41" s="9"/>
      <c r="OVQ41" s="9"/>
      <c r="OVR41" s="9"/>
      <c r="OVS41" s="9"/>
      <c r="OVT41" s="9"/>
      <c r="OVU41" s="9"/>
      <c r="OVV41" s="9"/>
      <c r="OVW41" s="9"/>
      <c r="OVX41" s="9"/>
      <c r="OVY41" s="9"/>
      <c r="OVZ41" s="9"/>
      <c r="OWA41" s="9"/>
      <c r="OWB41" s="9"/>
      <c r="OWC41" s="9"/>
      <c r="OWD41" s="9"/>
      <c r="OWE41" s="9"/>
      <c r="OWF41" s="9"/>
      <c r="OWG41" s="9"/>
      <c r="OWH41" s="9"/>
      <c r="OWI41" s="9"/>
      <c r="OWJ41" s="9"/>
      <c r="OWK41" s="9"/>
      <c r="OWL41" s="9"/>
      <c r="OWM41" s="9"/>
      <c r="OWN41" s="9"/>
      <c r="OWO41" s="9"/>
      <c r="OWP41" s="9"/>
      <c r="OWQ41" s="9"/>
      <c r="OWR41" s="9"/>
      <c r="OWS41" s="9"/>
      <c r="OWT41" s="9"/>
      <c r="OWU41" s="9"/>
      <c r="OWV41" s="9"/>
      <c r="OWW41" s="9"/>
      <c r="OWX41" s="9"/>
      <c r="OWY41" s="9"/>
      <c r="OWZ41" s="9"/>
      <c r="OXA41" s="9"/>
      <c r="OXB41" s="9"/>
      <c r="OXC41" s="9"/>
      <c r="OXD41" s="9"/>
      <c r="OXE41" s="9"/>
      <c r="OXF41" s="9"/>
      <c r="OXG41" s="9"/>
      <c r="OXH41" s="9"/>
      <c r="OXI41" s="9"/>
      <c r="OXJ41" s="9"/>
      <c r="OXK41" s="9"/>
      <c r="OXL41" s="9"/>
      <c r="OXM41" s="9"/>
      <c r="OXN41" s="9"/>
      <c r="OXO41" s="9"/>
      <c r="OXP41" s="9"/>
      <c r="OXQ41" s="9"/>
      <c r="OXR41" s="9"/>
      <c r="OXS41" s="9"/>
      <c r="OXT41" s="9"/>
      <c r="OXU41" s="9"/>
      <c r="OXV41" s="9"/>
      <c r="OXW41" s="9"/>
      <c r="OXX41" s="9"/>
      <c r="OXY41" s="9"/>
      <c r="OXZ41" s="9"/>
      <c r="OYA41" s="9"/>
      <c r="OYB41" s="9"/>
      <c r="OYC41" s="9"/>
      <c r="OYD41" s="9"/>
      <c r="OYE41" s="9"/>
      <c r="OYF41" s="9"/>
      <c r="OYG41" s="9"/>
      <c r="OYH41" s="9"/>
      <c r="OYI41" s="9"/>
      <c r="OYJ41" s="9"/>
      <c r="OYK41" s="9"/>
      <c r="OYL41" s="9"/>
      <c r="OYM41" s="9"/>
      <c r="OYN41" s="9"/>
      <c r="OYO41" s="9"/>
      <c r="OYP41" s="9"/>
      <c r="OYQ41" s="9"/>
      <c r="OYR41" s="9"/>
      <c r="OYS41" s="9"/>
      <c r="OYT41" s="9"/>
      <c r="OYU41" s="9"/>
      <c r="OYV41" s="9"/>
      <c r="OYW41" s="9"/>
      <c r="OYX41" s="9"/>
      <c r="OYY41" s="9"/>
      <c r="OYZ41" s="9"/>
      <c r="OZA41" s="9"/>
      <c r="OZB41" s="9"/>
      <c r="OZC41" s="9"/>
      <c r="OZD41" s="9"/>
      <c r="OZE41" s="9"/>
      <c r="OZF41" s="9"/>
      <c r="OZG41" s="9"/>
      <c r="OZH41" s="9"/>
      <c r="OZI41" s="9"/>
      <c r="OZJ41" s="9"/>
      <c r="OZK41" s="9"/>
      <c r="OZL41" s="9"/>
      <c r="OZM41" s="9"/>
      <c r="OZN41" s="9"/>
      <c r="OZO41" s="9"/>
      <c r="OZP41" s="9"/>
      <c r="OZQ41" s="9"/>
      <c r="OZR41" s="9"/>
      <c r="OZS41" s="9"/>
      <c r="OZT41" s="9"/>
      <c r="OZU41" s="9"/>
      <c r="OZV41" s="9"/>
      <c r="OZW41" s="9"/>
      <c r="OZX41" s="9"/>
      <c r="OZY41" s="9"/>
      <c r="OZZ41" s="9"/>
      <c r="PAA41" s="9"/>
      <c r="PAB41" s="9"/>
      <c r="PAC41" s="9"/>
      <c r="PAD41" s="9"/>
      <c r="PAE41" s="9"/>
      <c r="PAF41" s="9"/>
      <c r="PAG41" s="9"/>
      <c r="PAH41" s="9"/>
      <c r="PAI41" s="9"/>
      <c r="PAJ41" s="9"/>
      <c r="PAK41" s="9"/>
      <c r="PAL41" s="9"/>
      <c r="PAM41" s="9"/>
      <c r="PAN41" s="9"/>
      <c r="PAO41" s="9"/>
      <c r="PAP41" s="9"/>
      <c r="PAQ41" s="9"/>
      <c r="PAR41" s="9"/>
      <c r="PAS41" s="9"/>
      <c r="PAT41" s="9"/>
      <c r="PAU41" s="9"/>
      <c r="PAV41" s="9"/>
      <c r="PAW41" s="9"/>
      <c r="PAX41" s="9"/>
      <c r="PAY41" s="9"/>
      <c r="PAZ41" s="9"/>
      <c r="PBA41" s="9"/>
      <c r="PBB41" s="9"/>
      <c r="PBC41" s="9"/>
      <c r="PBD41" s="9"/>
      <c r="PBE41" s="9"/>
      <c r="PBF41" s="9"/>
      <c r="PBG41" s="9"/>
      <c r="PBH41" s="9"/>
      <c r="PBI41" s="9"/>
      <c r="PBJ41" s="9"/>
      <c r="PBK41" s="9"/>
      <c r="PBL41" s="9"/>
      <c r="PBM41" s="9"/>
      <c r="PBN41" s="9"/>
      <c r="PBO41" s="9"/>
      <c r="PBP41" s="9"/>
      <c r="PBQ41" s="9"/>
      <c r="PBR41" s="9"/>
      <c r="PBS41" s="9"/>
      <c r="PBT41" s="9"/>
      <c r="PBU41" s="9"/>
      <c r="PBV41" s="9"/>
      <c r="PBW41" s="9"/>
      <c r="PBX41" s="9"/>
      <c r="PBY41" s="9"/>
      <c r="PBZ41" s="9"/>
      <c r="PCA41" s="9"/>
      <c r="PCB41" s="9"/>
      <c r="PCC41" s="9"/>
      <c r="PCD41" s="9"/>
      <c r="PCE41" s="9"/>
      <c r="PCF41" s="9"/>
      <c r="PCG41" s="9"/>
      <c r="PCH41" s="9"/>
      <c r="PCI41" s="9"/>
      <c r="PCJ41" s="9"/>
      <c r="PCK41" s="9"/>
      <c r="PCL41" s="9"/>
      <c r="PCM41" s="9"/>
      <c r="PCN41" s="9"/>
      <c r="PCO41" s="9"/>
      <c r="PCP41" s="9"/>
      <c r="PCQ41" s="9"/>
      <c r="PCR41" s="9"/>
      <c r="PCS41" s="9"/>
      <c r="PCT41" s="9"/>
      <c r="PCU41" s="9"/>
      <c r="PCV41" s="9"/>
      <c r="PCW41" s="9"/>
      <c r="PCX41" s="9"/>
      <c r="PCY41" s="9"/>
      <c r="PCZ41" s="9"/>
      <c r="PDA41" s="9"/>
      <c r="PDB41" s="9"/>
      <c r="PDC41" s="9"/>
      <c r="PDD41" s="9"/>
      <c r="PDE41" s="9"/>
      <c r="PDF41" s="9"/>
      <c r="PDG41" s="9"/>
      <c r="PDH41" s="9"/>
      <c r="PDI41" s="9"/>
      <c r="PDJ41" s="9"/>
      <c r="PDK41" s="9"/>
      <c r="PDL41" s="9"/>
      <c r="PDM41" s="9"/>
      <c r="PDN41" s="9"/>
      <c r="PDO41" s="9"/>
      <c r="PDP41" s="9"/>
      <c r="PDQ41" s="9"/>
      <c r="PDR41" s="9"/>
      <c r="PDS41" s="9"/>
      <c r="PDT41" s="9"/>
      <c r="PDU41" s="9"/>
      <c r="PDV41" s="9"/>
      <c r="PDW41" s="9"/>
      <c r="PDX41" s="9"/>
      <c r="PDY41" s="9"/>
      <c r="PDZ41" s="9"/>
      <c r="PEA41" s="9"/>
      <c r="PEB41" s="9"/>
      <c r="PEC41" s="9"/>
      <c r="PED41" s="9"/>
      <c r="PEE41" s="9"/>
      <c r="PEF41" s="9"/>
      <c r="PEG41" s="9"/>
      <c r="PEH41" s="9"/>
      <c r="PEI41" s="9"/>
      <c r="PEJ41" s="9"/>
      <c r="PEK41" s="9"/>
      <c r="PEL41" s="9"/>
      <c r="PEM41" s="9"/>
      <c r="PEN41" s="9"/>
      <c r="PEO41" s="9"/>
      <c r="PEP41" s="9"/>
      <c r="PEQ41" s="9"/>
      <c r="PER41" s="9"/>
      <c r="PES41" s="9"/>
      <c r="PET41" s="9"/>
      <c r="PEU41" s="9"/>
      <c r="PEV41" s="9"/>
      <c r="PEW41" s="9"/>
      <c r="PEX41" s="9"/>
      <c r="PEY41" s="9"/>
      <c r="PEZ41" s="9"/>
      <c r="PFA41" s="9"/>
      <c r="PFB41" s="9"/>
      <c r="PFC41" s="9"/>
      <c r="PFD41" s="9"/>
      <c r="PFE41" s="9"/>
      <c r="PFF41" s="9"/>
      <c r="PFG41" s="9"/>
      <c r="PFH41" s="9"/>
      <c r="PFI41" s="9"/>
      <c r="PFJ41" s="9"/>
      <c r="PFK41" s="9"/>
      <c r="PFL41" s="9"/>
      <c r="PFM41" s="9"/>
      <c r="PFN41" s="9"/>
      <c r="PFO41" s="9"/>
      <c r="PFP41" s="9"/>
      <c r="PFQ41" s="9"/>
      <c r="PFR41" s="9"/>
      <c r="PFS41" s="9"/>
      <c r="PFT41" s="9"/>
      <c r="PFU41" s="9"/>
      <c r="PFV41" s="9"/>
      <c r="PFW41" s="9"/>
      <c r="PFX41" s="9"/>
      <c r="PFY41" s="9"/>
      <c r="PFZ41" s="9"/>
      <c r="PGA41" s="9"/>
      <c r="PGB41" s="9"/>
      <c r="PGC41" s="9"/>
      <c r="PGD41" s="9"/>
      <c r="PGE41" s="9"/>
      <c r="PGF41" s="9"/>
      <c r="PGG41" s="9"/>
      <c r="PGH41" s="9"/>
      <c r="PGI41" s="9"/>
      <c r="PGJ41" s="9"/>
      <c r="PGK41" s="9"/>
      <c r="PGL41" s="9"/>
      <c r="PGM41" s="9"/>
      <c r="PGN41" s="9"/>
      <c r="PGO41" s="9"/>
      <c r="PGP41" s="9"/>
      <c r="PGQ41" s="9"/>
      <c r="PGR41" s="9"/>
      <c r="PGS41" s="9"/>
      <c r="PGT41" s="9"/>
      <c r="PGU41" s="9"/>
      <c r="PGV41" s="9"/>
      <c r="PGW41" s="9"/>
      <c r="PGX41" s="9"/>
      <c r="PGY41" s="9"/>
      <c r="PGZ41" s="9"/>
      <c r="PHA41" s="9"/>
      <c r="PHB41" s="9"/>
      <c r="PHC41" s="9"/>
      <c r="PHD41" s="9"/>
      <c r="PHE41" s="9"/>
      <c r="PHF41" s="9"/>
      <c r="PHG41" s="9"/>
      <c r="PHH41" s="9"/>
      <c r="PHI41" s="9"/>
      <c r="PHJ41" s="9"/>
      <c r="PHK41" s="9"/>
      <c r="PHL41" s="9"/>
      <c r="PHM41" s="9"/>
      <c r="PHN41" s="9"/>
      <c r="PHO41" s="9"/>
      <c r="PHP41" s="9"/>
      <c r="PHQ41" s="9"/>
      <c r="PHR41" s="9"/>
      <c r="PHS41" s="9"/>
      <c r="PHT41" s="9"/>
      <c r="PHU41" s="9"/>
      <c r="PHV41" s="9"/>
      <c r="PHW41" s="9"/>
      <c r="PHX41" s="9"/>
      <c r="PHY41" s="9"/>
      <c r="PHZ41" s="9"/>
      <c r="PIA41" s="9"/>
      <c r="PIB41" s="9"/>
      <c r="PIC41" s="9"/>
      <c r="PID41" s="9"/>
      <c r="PIE41" s="9"/>
      <c r="PIF41" s="9"/>
      <c r="PIG41" s="9"/>
      <c r="PIH41" s="9"/>
      <c r="PII41" s="9"/>
      <c r="PIJ41" s="9"/>
      <c r="PIK41" s="9"/>
      <c r="PIL41" s="9"/>
      <c r="PIM41" s="9"/>
      <c r="PIN41" s="9"/>
      <c r="PIO41" s="9"/>
      <c r="PIP41" s="9"/>
      <c r="PIQ41" s="9"/>
      <c r="PIR41" s="9"/>
      <c r="PIS41" s="9"/>
      <c r="PIT41" s="9"/>
      <c r="PIU41" s="9"/>
      <c r="PIV41" s="9"/>
      <c r="PIW41" s="9"/>
      <c r="PIX41" s="9"/>
      <c r="PIY41" s="9"/>
      <c r="PIZ41" s="9"/>
      <c r="PJA41" s="9"/>
      <c r="PJB41" s="9"/>
      <c r="PJC41" s="9"/>
      <c r="PJD41" s="9"/>
      <c r="PJE41" s="9"/>
      <c r="PJF41" s="9"/>
      <c r="PJG41" s="9"/>
      <c r="PJH41" s="9"/>
      <c r="PJI41" s="9"/>
      <c r="PJJ41" s="9"/>
      <c r="PJK41" s="9"/>
      <c r="PJL41" s="9"/>
      <c r="PJM41" s="9"/>
      <c r="PJN41" s="9"/>
      <c r="PJO41" s="9"/>
      <c r="PJP41" s="9"/>
      <c r="PJQ41" s="9"/>
      <c r="PJR41" s="9"/>
      <c r="PJS41" s="9"/>
      <c r="PJT41" s="9"/>
      <c r="PJU41" s="9"/>
      <c r="PJV41" s="9"/>
      <c r="PJW41" s="9"/>
      <c r="PJX41" s="9"/>
      <c r="PJY41" s="9"/>
      <c r="PJZ41" s="9"/>
      <c r="PKA41" s="9"/>
      <c r="PKB41" s="9"/>
      <c r="PKC41" s="9"/>
      <c r="PKD41" s="9"/>
      <c r="PKE41" s="9"/>
      <c r="PKF41" s="9"/>
      <c r="PKG41" s="9"/>
      <c r="PKH41" s="9"/>
      <c r="PKI41" s="9"/>
      <c r="PKJ41" s="9"/>
      <c r="PKK41" s="9"/>
      <c r="PKL41" s="9"/>
      <c r="PKM41" s="9"/>
      <c r="PKN41" s="9"/>
      <c r="PKO41" s="9"/>
      <c r="PKP41" s="9"/>
      <c r="PKQ41" s="9"/>
      <c r="PKR41" s="9"/>
      <c r="PKS41" s="9"/>
      <c r="PKT41" s="9"/>
      <c r="PKU41" s="9"/>
      <c r="PKV41" s="9"/>
      <c r="PKW41" s="9"/>
      <c r="PKX41" s="9"/>
      <c r="PKY41" s="9"/>
      <c r="PKZ41" s="9"/>
      <c r="PLA41" s="9"/>
      <c r="PLB41" s="9"/>
      <c r="PLC41" s="9"/>
      <c r="PLD41" s="9"/>
      <c r="PLE41" s="9"/>
      <c r="PLF41" s="9"/>
      <c r="PLG41" s="9"/>
      <c r="PLH41" s="9"/>
      <c r="PLI41" s="9"/>
      <c r="PLJ41" s="9"/>
      <c r="PLK41" s="9"/>
      <c r="PLL41" s="9"/>
      <c r="PLM41" s="9"/>
      <c r="PLN41" s="9"/>
      <c r="PLO41" s="9"/>
      <c r="PLP41" s="9"/>
      <c r="PLQ41" s="9"/>
      <c r="PLR41" s="9"/>
      <c r="PLS41" s="9"/>
      <c r="PLT41" s="9"/>
      <c r="PLU41" s="9"/>
      <c r="PLV41" s="9"/>
      <c r="PLW41" s="9"/>
      <c r="PLX41" s="9"/>
      <c r="PLY41" s="9"/>
      <c r="PLZ41" s="9"/>
      <c r="PMA41" s="9"/>
      <c r="PMB41" s="9"/>
      <c r="PMC41" s="9"/>
      <c r="PMD41" s="9"/>
      <c r="PME41" s="9"/>
      <c r="PMF41" s="9"/>
      <c r="PMG41" s="9"/>
      <c r="PMH41" s="9"/>
      <c r="PMI41" s="9"/>
      <c r="PMJ41" s="9"/>
      <c r="PMK41" s="9"/>
      <c r="PML41" s="9"/>
      <c r="PMM41" s="9"/>
      <c r="PMN41" s="9"/>
      <c r="PMO41" s="9"/>
      <c r="PMP41" s="9"/>
      <c r="PMQ41" s="9"/>
      <c r="PMR41" s="9"/>
      <c r="PMS41" s="9"/>
      <c r="PMT41" s="9"/>
      <c r="PMU41" s="9"/>
      <c r="PMV41" s="9"/>
      <c r="PMW41" s="9"/>
      <c r="PMX41" s="9"/>
      <c r="PMY41" s="9"/>
      <c r="PMZ41" s="9"/>
      <c r="PNA41" s="9"/>
      <c r="PNB41" s="9"/>
      <c r="PNC41" s="9"/>
      <c r="PND41" s="9"/>
      <c r="PNE41" s="9"/>
      <c r="PNF41" s="9"/>
      <c r="PNG41" s="9"/>
      <c r="PNH41" s="9"/>
      <c r="PNI41" s="9"/>
      <c r="PNJ41" s="9"/>
      <c r="PNK41" s="9"/>
      <c r="PNL41" s="9"/>
      <c r="PNM41" s="9"/>
      <c r="PNN41" s="9"/>
      <c r="PNO41" s="9"/>
      <c r="PNP41" s="9"/>
      <c r="PNQ41" s="9"/>
      <c r="PNR41" s="9"/>
      <c r="PNS41" s="9"/>
      <c r="PNT41" s="9"/>
      <c r="PNU41" s="9"/>
      <c r="PNV41" s="9"/>
      <c r="PNW41" s="9"/>
      <c r="PNX41" s="9"/>
      <c r="PNY41" s="9"/>
      <c r="PNZ41" s="9"/>
      <c r="POA41" s="9"/>
      <c r="POB41" s="9"/>
      <c r="POC41" s="9"/>
      <c r="POD41" s="9"/>
      <c r="POE41" s="9"/>
      <c r="POF41" s="9"/>
      <c r="POG41" s="9"/>
      <c r="POH41" s="9"/>
      <c r="POI41" s="9"/>
      <c r="POJ41" s="9"/>
      <c r="POK41" s="9"/>
      <c r="POL41" s="9"/>
      <c r="POM41" s="9"/>
      <c r="PON41" s="9"/>
      <c r="POO41" s="9"/>
      <c r="POP41" s="9"/>
      <c r="POQ41" s="9"/>
      <c r="POR41" s="9"/>
      <c r="POS41" s="9"/>
      <c r="POT41" s="9"/>
      <c r="POU41" s="9"/>
      <c r="POV41" s="9"/>
      <c r="POW41" s="9"/>
      <c r="POX41" s="9"/>
      <c r="POY41" s="9"/>
      <c r="POZ41" s="9"/>
      <c r="PPA41" s="9"/>
      <c r="PPB41" s="9"/>
      <c r="PPC41" s="9"/>
      <c r="PPD41" s="9"/>
      <c r="PPE41" s="9"/>
      <c r="PPF41" s="9"/>
      <c r="PPG41" s="9"/>
      <c r="PPH41" s="9"/>
      <c r="PPI41" s="9"/>
      <c r="PPJ41" s="9"/>
      <c r="PPK41" s="9"/>
      <c r="PPL41" s="9"/>
      <c r="PPM41" s="9"/>
      <c r="PPN41" s="9"/>
      <c r="PPO41" s="9"/>
      <c r="PPP41" s="9"/>
      <c r="PPQ41" s="9"/>
      <c r="PPR41" s="9"/>
      <c r="PPS41" s="9"/>
      <c r="PPT41" s="9"/>
      <c r="PPU41" s="9"/>
      <c r="PPV41" s="9"/>
      <c r="PPW41" s="9"/>
      <c r="PPX41" s="9"/>
      <c r="PPY41" s="9"/>
      <c r="PPZ41" s="9"/>
      <c r="PQA41" s="9"/>
      <c r="PQB41" s="9"/>
      <c r="PQC41" s="9"/>
      <c r="PQD41" s="9"/>
      <c r="PQE41" s="9"/>
      <c r="PQF41" s="9"/>
      <c r="PQG41" s="9"/>
      <c r="PQH41" s="9"/>
      <c r="PQI41" s="9"/>
      <c r="PQJ41" s="9"/>
      <c r="PQK41" s="9"/>
      <c r="PQL41" s="9"/>
      <c r="PQM41" s="9"/>
      <c r="PQN41" s="9"/>
      <c r="PQO41" s="9"/>
      <c r="PQP41" s="9"/>
      <c r="PQQ41" s="9"/>
      <c r="PQR41" s="9"/>
      <c r="PQS41" s="9"/>
      <c r="PQT41" s="9"/>
      <c r="PQU41" s="9"/>
      <c r="PQV41" s="9"/>
      <c r="PQW41" s="9"/>
      <c r="PQX41" s="9"/>
      <c r="PQY41" s="9"/>
      <c r="PQZ41" s="9"/>
      <c r="PRA41" s="9"/>
      <c r="PRB41" s="9"/>
      <c r="PRC41" s="9"/>
      <c r="PRD41" s="9"/>
      <c r="PRE41" s="9"/>
      <c r="PRF41" s="9"/>
      <c r="PRG41" s="9"/>
      <c r="PRH41" s="9"/>
      <c r="PRI41" s="9"/>
      <c r="PRJ41" s="9"/>
      <c r="PRK41" s="9"/>
      <c r="PRL41" s="9"/>
      <c r="PRM41" s="9"/>
      <c r="PRN41" s="9"/>
      <c r="PRO41" s="9"/>
      <c r="PRP41" s="9"/>
      <c r="PRQ41" s="9"/>
      <c r="PRR41" s="9"/>
      <c r="PRS41" s="9"/>
      <c r="PRT41" s="9"/>
      <c r="PRU41" s="9"/>
      <c r="PRV41" s="9"/>
      <c r="PRW41" s="9"/>
      <c r="PRX41" s="9"/>
      <c r="PRY41" s="9"/>
      <c r="PRZ41" s="9"/>
      <c r="PSA41" s="9"/>
      <c r="PSB41" s="9"/>
      <c r="PSC41" s="9"/>
      <c r="PSD41" s="9"/>
      <c r="PSE41" s="9"/>
      <c r="PSF41" s="9"/>
      <c r="PSG41" s="9"/>
      <c r="PSH41" s="9"/>
      <c r="PSI41" s="9"/>
      <c r="PSJ41" s="9"/>
      <c r="PSK41" s="9"/>
      <c r="PSL41" s="9"/>
      <c r="PSM41" s="9"/>
      <c r="PSN41" s="9"/>
      <c r="PSO41" s="9"/>
      <c r="PSP41" s="9"/>
      <c r="PSQ41" s="9"/>
      <c r="PSR41" s="9"/>
      <c r="PSS41" s="9"/>
      <c r="PST41" s="9"/>
      <c r="PSU41" s="9"/>
      <c r="PSV41" s="9"/>
      <c r="PSW41" s="9"/>
      <c r="PSX41" s="9"/>
      <c r="PSY41" s="9"/>
      <c r="PSZ41" s="9"/>
      <c r="PTA41" s="9"/>
      <c r="PTB41" s="9"/>
      <c r="PTC41" s="9"/>
      <c r="PTD41" s="9"/>
      <c r="PTE41" s="9"/>
      <c r="PTF41" s="9"/>
      <c r="PTG41" s="9"/>
      <c r="PTH41" s="9"/>
      <c r="PTI41" s="9"/>
      <c r="PTJ41" s="9"/>
      <c r="PTK41" s="9"/>
      <c r="PTL41" s="9"/>
      <c r="PTM41" s="9"/>
      <c r="PTN41" s="9"/>
      <c r="PTO41" s="9"/>
      <c r="PTP41" s="9"/>
      <c r="PTQ41" s="9"/>
      <c r="PTR41" s="9"/>
      <c r="PTS41" s="9"/>
      <c r="PTT41" s="9"/>
      <c r="PTU41" s="9"/>
      <c r="PTV41" s="9"/>
      <c r="PTW41" s="9"/>
      <c r="PTX41" s="9"/>
      <c r="PTY41" s="9"/>
      <c r="PTZ41" s="9"/>
      <c r="PUA41" s="9"/>
      <c r="PUB41" s="9"/>
      <c r="PUC41" s="9"/>
      <c r="PUD41" s="9"/>
      <c r="PUE41" s="9"/>
      <c r="PUF41" s="9"/>
      <c r="PUG41" s="9"/>
      <c r="PUH41" s="9"/>
      <c r="PUI41" s="9"/>
      <c r="PUJ41" s="9"/>
      <c r="PUK41" s="9"/>
      <c r="PUL41" s="9"/>
      <c r="PUM41" s="9"/>
      <c r="PUN41" s="9"/>
      <c r="PUO41" s="9"/>
      <c r="PUP41" s="9"/>
      <c r="PUQ41" s="9"/>
      <c r="PUR41" s="9"/>
      <c r="PUS41" s="9"/>
      <c r="PUT41" s="9"/>
      <c r="PUU41" s="9"/>
      <c r="PUV41" s="9"/>
      <c r="PUW41" s="9"/>
      <c r="PUX41" s="9"/>
      <c r="PUY41" s="9"/>
      <c r="PUZ41" s="9"/>
      <c r="PVA41" s="9"/>
      <c r="PVB41" s="9"/>
      <c r="PVC41" s="9"/>
      <c r="PVD41" s="9"/>
      <c r="PVE41" s="9"/>
      <c r="PVF41" s="9"/>
      <c r="PVG41" s="9"/>
      <c r="PVH41" s="9"/>
      <c r="PVI41" s="9"/>
      <c r="PVJ41" s="9"/>
      <c r="PVK41" s="9"/>
      <c r="PVL41" s="9"/>
      <c r="PVM41" s="9"/>
      <c r="PVN41" s="9"/>
      <c r="PVO41" s="9"/>
      <c r="PVP41" s="9"/>
      <c r="PVQ41" s="9"/>
      <c r="PVR41" s="9"/>
      <c r="PVS41" s="9"/>
      <c r="PVT41" s="9"/>
      <c r="PVU41" s="9"/>
      <c r="PVV41" s="9"/>
      <c r="PVW41" s="9"/>
      <c r="PVX41" s="9"/>
      <c r="PVY41" s="9"/>
      <c r="PVZ41" s="9"/>
      <c r="PWA41" s="9"/>
      <c r="PWB41" s="9"/>
      <c r="PWC41" s="9"/>
      <c r="PWD41" s="9"/>
      <c r="PWE41" s="9"/>
      <c r="PWF41" s="9"/>
      <c r="PWG41" s="9"/>
      <c r="PWH41" s="9"/>
      <c r="PWI41" s="9"/>
      <c r="PWJ41" s="9"/>
      <c r="PWK41" s="9"/>
      <c r="PWL41" s="9"/>
      <c r="PWM41" s="9"/>
      <c r="PWN41" s="9"/>
      <c r="PWO41" s="9"/>
      <c r="PWP41" s="9"/>
      <c r="PWQ41" s="9"/>
      <c r="PWR41" s="9"/>
      <c r="PWS41" s="9"/>
      <c r="PWT41" s="9"/>
      <c r="PWU41" s="9"/>
      <c r="PWV41" s="9"/>
      <c r="PWW41" s="9"/>
      <c r="PWX41" s="9"/>
      <c r="PWY41" s="9"/>
      <c r="PWZ41" s="9"/>
      <c r="PXA41" s="9"/>
      <c r="PXB41" s="9"/>
      <c r="PXC41" s="9"/>
      <c r="PXD41" s="9"/>
      <c r="PXE41" s="9"/>
      <c r="PXF41" s="9"/>
      <c r="PXG41" s="9"/>
      <c r="PXH41" s="9"/>
      <c r="PXI41" s="9"/>
      <c r="PXJ41" s="9"/>
      <c r="PXK41" s="9"/>
      <c r="PXL41" s="9"/>
      <c r="PXM41" s="9"/>
      <c r="PXN41" s="9"/>
      <c r="PXO41" s="9"/>
      <c r="PXP41" s="9"/>
      <c r="PXQ41" s="9"/>
      <c r="PXR41" s="9"/>
      <c r="PXS41" s="9"/>
      <c r="PXT41" s="9"/>
      <c r="PXU41" s="9"/>
      <c r="PXV41" s="9"/>
      <c r="PXW41" s="9"/>
      <c r="PXX41" s="9"/>
      <c r="PXY41" s="9"/>
      <c r="PXZ41" s="9"/>
      <c r="PYA41" s="9"/>
      <c r="PYB41" s="9"/>
      <c r="PYC41" s="9"/>
      <c r="PYD41" s="9"/>
      <c r="PYE41" s="9"/>
      <c r="PYF41" s="9"/>
      <c r="PYG41" s="9"/>
      <c r="PYH41" s="9"/>
      <c r="PYI41" s="9"/>
      <c r="PYJ41" s="9"/>
      <c r="PYK41" s="9"/>
      <c r="PYL41" s="9"/>
      <c r="PYM41" s="9"/>
      <c r="PYN41" s="9"/>
      <c r="PYO41" s="9"/>
      <c r="PYP41" s="9"/>
      <c r="PYQ41" s="9"/>
      <c r="PYR41" s="9"/>
      <c r="PYS41" s="9"/>
      <c r="PYT41" s="9"/>
      <c r="PYU41" s="9"/>
      <c r="PYV41" s="9"/>
      <c r="PYW41" s="9"/>
      <c r="PYX41" s="9"/>
      <c r="PYY41" s="9"/>
      <c r="PYZ41" s="9"/>
      <c r="PZA41" s="9"/>
      <c r="PZB41" s="9"/>
      <c r="PZC41" s="9"/>
      <c r="PZD41" s="9"/>
      <c r="PZE41" s="9"/>
      <c r="PZF41" s="9"/>
      <c r="PZG41" s="9"/>
      <c r="PZH41" s="9"/>
      <c r="PZI41" s="9"/>
      <c r="PZJ41" s="9"/>
      <c r="PZK41" s="9"/>
      <c r="PZL41" s="9"/>
      <c r="PZM41" s="9"/>
      <c r="PZN41" s="9"/>
      <c r="PZO41" s="9"/>
      <c r="PZP41" s="9"/>
      <c r="PZQ41" s="9"/>
      <c r="PZR41" s="9"/>
      <c r="PZS41" s="9"/>
      <c r="PZT41" s="9"/>
      <c r="PZU41" s="9"/>
      <c r="PZV41" s="9"/>
      <c r="PZW41" s="9"/>
      <c r="PZX41" s="9"/>
      <c r="PZY41" s="9"/>
      <c r="PZZ41" s="9"/>
      <c r="QAA41" s="9"/>
      <c r="QAB41" s="9"/>
      <c r="QAC41" s="9"/>
      <c r="QAD41" s="9"/>
      <c r="QAE41" s="9"/>
      <c r="QAF41" s="9"/>
      <c r="QAG41" s="9"/>
      <c r="QAH41" s="9"/>
      <c r="QAI41" s="9"/>
      <c r="QAJ41" s="9"/>
      <c r="QAK41" s="9"/>
      <c r="QAL41" s="9"/>
      <c r="QAM41" s="9"/>
      <c r="QAN41" s="9"/>
      <c r="QAO41" s="9"/>
      <c r="QAP41" s="9"/>
      <c r="QAQ41" s="9"/>
      <c r="QAR41" s="9"/>
      <c r="QAS41" s="9"/>
      <c r="QAT41" s="9"/>
      <c r="QAU41" s="9"/>
      <c r="QAV41" s="9"/>
      <c r="QAW41" s="9"/>
      <c r="QAX41" s="9"/>
      <c r="QAY41" s="9"/>
      <c r="QAZ41" s="9"/>
      <c r="QBA41" s="9"/>
      <c r="QBB41" s="9"/>
      <c r="QBC41" s="9"/>
      <c r="QBD41" s="9"/>
      <c r="QBE41" s="9"/>
      <c r="QBF41" s="9"/>
      <c r="QBG41" s="9"/>
      <c r="QBH41" s="9"/>
      <c r="QBI41" s="9"/>
      <c r="QBJ41" s="9"/>
      <c r="QBK41" s="9"/>
      <c r="QBL41" s="9"/>
      <c r="QBM41" s="9"/>
      <c r="QBN41" s="9"/>
      <c r="QBO41" s="9"/>
      <c r="QBP41" s="9"/>
      <c r="QBQ41" s="9"/>
      <c r="QBR41" s="9"/>
      <c r="QBS41" s="9"/>
      <c r="QBT41" s="9"/>
      <c r="QBU41" s="9"/>
      <c r="QBV41" s="9"/>
      <c r="QBW41" s="9"/>
      <c r="QBX41" s="9"/>
      <c r="QBY41" s="9"/>
      <c r="QBZ41" s="9"/>
      <c r="QCA41" s="9"/>
      <c r="QCB41" s="9"/>
      <c r="QCC41" s="9"/>
      <c r="QCD41" s="9"/>
      <c r="QCE41" s="9"/>
      <c r="QCF41" s="9"/>
      <c r="QCG41" s="9"/>
      <c r="QCH41" s="9"/>
      <c r="QCI41" s="9"/>
      <c r="QCJ41" s="9"/>
      <c r="QCK41" s="9"/>
      <c r="QCL41" s="9"/>
      <c r="QCM41" s="9"/>
      <c r="QCN41" s="9"/>
      <c r="QCO41" s="9"/>
      <c r="QCP41" s="9"/>
      <c r="QCQ41" s="9"/>
      <c r="QCR41" s="9"/>
      <c r="QCS41" s="9"/>
      <c r="QCT41" s="9"/>
      <c r="QCU41" s="9"/>
      <c r="QCV41" s="9"/>
      <c r="QCW41" s="9"/>
      <c r="QCX41" s="9"/>
      <c r="QCY41" s="9"/>
      <c r="QCZ41" s="9"/>
      <c r="QDA41" s="9"/>
      <c r="QDB41" s="9"/>
      <c r="QDC41" s="9"/>
      <c r="QDD41" s="9"/>
      <c r="QDE41" s="9"/>
      <c r="QDF41" s="9"/>
      <c r="QDG41" s="9"/>
      <c r="QDH41" s="9"/>
      <c r="QDI41" s="9"/>
      <c r="QDJ41" s="9"/>
      <c r="QDK41" s="9"/>
      <c r="QDL41" s="9"/>
      <c r="QDM41" s="9"/>
      <c r="QDN41" s="9"/>
      <c r="QDO41" s="9"/>
      <c r="QDP41" s="9"/>
      <c r="QDQ41" s="9"/>
      <c r="QDR41" s="9"/>
      <c r="QDS41" s="9"/>
      <c r="QDT41" s="9"/>
      <c r="QDU41" s="9"/>
      <c r="QDV41" s="9"/>
      <c r="QDW41" s="9"/>
      <c r="QDX41" s="9"/>
      <c r="QDY41" s="9"/>
      <c r="QDZ41" s="9"/>
      <c r="QEA41" s="9"/>
      <c r="QEB41" s="9"/>
      <c r="QEC41" s="9"/>
      <c r="QED41" s="9"/>
      <c r="QEE41" s="9"/>
      <c r="QEF41" s="9"/>
      <c r="QEG41" s="9"/>
      <c r="QEH41" s="9"/>
      <c r="QEI41" s="9"/>
      <c r="QEJ41" s="9"/>
      <c r="QEK41" s="9"/>
      <c r="QEL41" s="9"/>
      <c r="QEM41" s="9"/>
      <c r="QEN41" s="9"/>
      <c r="QEO41" s="9"/>
      <c r="QEP41" s="9"/>
      <c r="QEQ41" s="9"/>
      <c r="QER41" s="9"/>
      <c r="QES41" s="9"/>
      <c r="QET41" s="9"/>
      <c r="QEU41" s="9"/>
      <c r="QEV41" s="9"/>
      <c r="QEW41" s="9"/>
      <c r="QEX41" s="9"/>
      <c r="QEY41" s="9"/>
      <c r="QEZ41" s="9"/>
      <c r="QFA41" s="9"/>
      <c r="QFB41" s="9"/>
      <c r="QFC41" s="9"/>
      <c r="QFD41" s="9"/>
      <c r="QFE41" s="9"/>
      <c r="QFF41" s="9"/>
      <c r="QFG41" s="9"/>
      <c r="QFH41" s="9"/>
      <c r="QFI41" s="9"/>
      <c r="QFJ41" s="9"/>
      <c r="QFK41" s="9"/>
      <c r="QFL41" s="9"/>
      <c r="QFM41" s="9"/>
      <c r="QFN41" s="9"/>
      <c r="QFO41" s="9"/>
      <c r="QFP41" s="9"/>
      <c r="QFQ41" s="9"/>
      <c r="QFR41" s="9"/>
      <c r="QFS41" s="9"/>
      <c r="QFT41" s="9"/>
      <c r="QFU41" s="9"/>
      <c r="QFV41" s="9"/>
      <c r="QFW41" s="9"/>
      <c r="QFX41" s="9"/>
      <c r="QFY41" s="9"/>
      <c r="QFZ41" s="9"/>
      <c r="QGA41" s="9"/>
      <c r="QGB41" s="9"/>
      <c r="QGC41" s="9"/>
      <c r="QGD41" s="9"/>
      <c r="QGE41" s="9"/>
      <c r="QGF41" s="9"/>
      <c r="QGG41" s="9"/>
      <c r="QGH41" s="9"/>
      <c r="QGI41" s="9"/>
      <c r="QGJ41" s="9"/>
      <c r="QGK41" s="9"/>
      <c r="QGL41" s="9"/>
      <c r="QGM41" s="9"/>
      <c r="QGN41" s="9"/>
      <c r="QGO41" s="9"/>
      <c r="QGP41" s="9"/>
      <c r="QGQ41" s="9"/>
      <c r="QGR41" s="9"/>
      <c r="QGS41" s="9"/>
      <c r="QGT41" s="9"/>
      <c r="QGU41" s="9"/>
      <c r="QGV41" s="9"/>
      <c r="QGW41" s="9"/>
      <c r="QGX41" s="9"/>
      <c r="QGY41" s="9"/>
      <c r="QGZ41" s="9"/>
      <c r="QHA41" s="9"/>
      <c r="QHB41" s="9"/>
      <c r="QHC41" s="9"/>
      <c r="QHD41" s="9"/>
      <c r="QHE41" s="9"/>
      <c r="QHF41" s="9"/>
      <c r="QHG41" s="9"/>
      <c r="QHH41" s="9"/>
      <c r="QHI41" s="9"/>
      <c r="QHJ41" s="9"/>
      <c r="QHK41" s="9"/>
      <c r="QHL41" s="9"/>
      <c r="QHM41" s="9"/>
      <c r="QHN41" s="9"/>
      <c r="QHO41" s="9"/>
      <c r="QHP41" s="9"/>
      <c r="QHQ41" s="9"/>
      <c r="QHR41" s="9"/>
      <c r="QHS41" s="9"/>
      <c r="QHT41" s="9"/>
      <c r="QHU41" s="9"/>
      <c r="QHV41" s="9"/>
      <c r="QHW41" s="9"/>
      <c r="QHX41" s="9"/>
      <c r="QHY41" s="9"/>
      <c r="QHZ41" s="9"/>
      <c r="QIA41" s="9"/>
      <c r="QIB41" s="9"/>
      <c r="QIC41" s="9"/>
      <c r="QID41" s="9"/>
      <c r="QIE41" s="9"/>
      <c r="QIF41" s="9"/>
      <c r="QIG41" s="9"/>
      <c r="QIH41" s="9"/>
      <c r="QII41" s="9"/>
      <c r="QIJ41" s="9"/>
      <c r="QIK41" s="9"/>
      <c r="QIL41" s="9"/>
      <c r="QIM41" s="9"/>
      <c r="QIN41" s="9"/>
      <c r="QIO41" s="9"/>
      <c r="QIP41" s="9"/>
      <c r="QIQ41" s="9"/>
      <c r="QIR41" s="9"/>
      <c r="QIS41" s="9"/>
      <c r="QIT41" s="9"/>
      <c r="QIU41" s="9"/>
      <c r="QIV41" s="9"/>
      <c r="QIW41" s="9"/>
      <c r="QIX41" s="9"/>
      <c r="QIY41" s="9"/>
      <c r="QIZ41" s="9"/>
      <c r="QJA41" s="9"/>
      <c r="QJB41" s="9"/>
      <c r="QJC41" s="9"/>
      <c r="QJD41" s="9"/>
      <c r="QJE41" s="9"/>
      <c r="QJF41" s="9"/>
      <c r="QJG41" s="9"/>
      <c r="QJH41" s="9"/>
      <c r="QJI41" s="9"/>
      <c r="QJJ41" s="9"/>
      <c r="QJK41" s="9"/>
      <c r="QJL41" s="9"/>
      <c r="QJM41" s="9"/>
      <c r="QJN41" s="9"/>
      <c r="QJO41" s="9"/>
      <c r="QJP41" s="9"/>
      <c r="QJQ41" s="9"/>
      <c r="QJR41" s="9"/>
      <c r="QJS41" s="9"/>
      <c r="QJT41" s="9"/>
      <c r="QJU41" s="9"/>
      <c r="QJV41" s="9"/>
      <c r="QJW41" s="9"/>
      <c r="QJX41" s="9"/>
      <c r="QJY41" s="9"/>
      <c r="QJZ41" s="9"/>
      <c r="QKA41" s="9"/>
      <c r="QKB41" s="9"/>
      <c r="QKC41" s="9"/>
      <c r="QKD41" s="9"/>
      <c r="QKE41" s="9"/>
      <c r="QKF41" s="9"/>
      <c r="QKG41" s="9"/>
      <c r="QKH41" s="9"/>
      <c r="QKI41" s="9"/>
      <c r="QKJ41" s="9"/>
      <c r="QKK41" s="9"/>
      <c r="QKL41" s="9"/>
      <c r="QKM41" s="9"/>
      <c r="QKN41" s="9"/>
      <c r="QKO41" s="9"/>
      <c r="QKP41" s="9"/>
      <c r="QKQ41" s="9"/>
      <c r="QKR41" s="9"/>
      <c r="QKS41" s="9"/>
      <c r="QKT41" s="9"/>
      <c r="QKU41" s="9"/>
      <c r="QKV41" s="9"/>
      <c r="QKW41" s="9"/>
      <c r="QKX41" s="9"/>
      <c r="QKY41" s="9"/>
      <c r="QKZ41" s="9"/>
      <c r="QLA41" s="9"/>
      <c r="QLB41" s="9"/>
      <c r="QLC41" s="9"/>
      <c r="QLD41" s="9"/>
      <c r="QLE41" s="9"/>
      <c r="QLF41" s="9"/>
      <c r="QLG41" s="9"/>
      <c r="QLH41" s="9"/>
      <c r="QLI41" s="9"/>
      <c r="QLJ41" s="9"/>
      <c r="QLK41" s="9"/>
      <c r="QLL41" s="9"/>
      <c r="QLM41" s="9"/>
      <c r="QLN41" s="9"/>
      <c r="QLO41" s="9"/>
      <c r="QLP41" s="9"/>
      <c r="QLQ41" s="9"/>
      <c r="QLR41" s="9"/>
      <c r="QLS41" s="9"/>
      <c r="QLT41" s="9"/>
      <c r="QLU41" s="9"/>
      <c r="QLV41" s="9"/>
      <c r="QLW41" s="9"/>
      <c r="QLX41" s="9"/>
      <c r="QLY41" s="9"/>
      <c r="QLZ41" s="9"/>
      <c r="QMA41" s="9"/>
      <c r="QMB41" s="9"/>
      <c r="QMC41" s="9"/>
      <c r="QMD41" s="9"/>
      <c r="QME41" s="9"/>
      <c r="QMF41" s="9"/>
      <c r="QMG41" s="9"/>
      <c r="QMH41" s="9"/>
      <c r="QMI41" s="9"/>
      <c r="QMJ41" s="9"/>
      <c r="QMK41" s="9"/>
      <c r="QML41" s="9"/>
      <c r="QMM41" s="9"/>
      <c r="QMN41" s="9"/>
      <c r="QMO41" s="9"/>
      <c r="QMP41" s="9"/>
      <c r="QMQ41" s="9"/>
      <c r="QMR41" s="9"/>
      <c r="QMS41" s="9"/>
      <c r="QMT41" s="9"/>
      <c r="QMU41" s="9"/>
      <c r="QMV41" s="9"/>
      <c r="QMW41" s="9"/>
      <c r="QMX41" s="9"/>
      <c r="QMY41" s="9"/>
      <c r="QMZ41" s="9"/>
      <c r="QNA41" s="9"/>
      <c r="QNB41" s="9"/>
      <c r="QNC41" s="9"/>
      <c r="QND41" s="9"/>
      <c r="QNE41" s="9"/>
      <c r="QNF41" s="9"/>
      <c r="QNG41" s="9"/>
      <c r="QNH41" s="9"/>
      <c r="QNI41" s="9"/>
      <c r="QNJ41" s="9"/>
      <c r="QNK41" s="9"/>
      <c r="QNL41" s="9"/>
      <c r="QNM41" s="9"/>
      <c r="QNN41" s="9"/>
      <c r="QNO41" s="9"/>
      <c r="QNP41" s="9"/>
      <c r="QNQ41" s="9"/>
      <c r="QNR41" s="9"/>
      <c r="QNS41" s="9"/>
      <c r="QNT41" s="9"/>
      <c r="QNU41" s="9"/>
      <c r="QNV41" s="9"/>
      <c r="QNW41" s="9"/>
      <c r="QNX41" s="9"/>
      <c r="QNY41" s="9"/>
      <c r="QNZ41" s="9"/>
      <c r="QOA41" s="9"/>
      <c r="QOB41" s="9"/>
      <c r="QOC41" s="9"/>
      <c r="QOD41" s="9"/>
      <c r="QOE41" s="9"/>
      <c r="QOF41" s="9"/>
      <c r="QOG41" s="9"/>
      <c r="QOH41" s="9"/>
      <c r="QOI41" s="9"/>
      <c r="QOJ41" s="9"/>
      <c r="QOK41" s="9"/>
      <c r="QOL41" s="9"/>
      <c r="QOM41" s="9"/>
      <c r="QON41" s="9"/>
      <c r="QOO41" s="9"/>
      <c r="QOP41" s="9"/>
      <c r="QOQ41" s="9"/>
      <c r="QOR41" s="9"/>
      <c r="QOS41" s="9"/>
      <c r="QOT41" s="9"/>
      <c r="QOU41" s="9"/>
      <c r="QOV41" s="9"/>
      <c r="QOW41" s="9"/>
      <c r="QOX41" s="9"/>
      <c r="QOY41" s="9"/>
      <c r="QOZ41" s="9"/>
      <c r="QPA41" s="9"/>
      <c r="QPB41" s="9"/>
      <c r="QPC41" s="9"/>
      <c r="QPD41" s="9"/>
      <c r="QPE41" s="9"/>
      <c r="QPF41" s="9"/>
      <c r="QPG41" s="9"/>
      <c r="QPH41" s="9"/>
      <c r="QPI41" s="9"/>
      <c r="QPJ41" s="9"/>
      <c r="QPK41" s="9"/>
      <c r="QPL41" s="9"/>
      <c r="QPM41" s="9"/>
      <c r="QPN41" s="9"/>
      <c r="QPO41" s="9"/>
      <c r="QPP41" s="9"/>
      <c r="QPQ41" s="9"/>
      <c r="QPR41" s="9"/>
      <c r="QPS41" s="9"/>
      <c r="QPT41" s="9"/>
      <c r="QPU41" s="9"/>
      <c r="QPV41" s="9"/>
      <c r="QPW41" s="9"/>
      <c r="QPX41" s="9"/>
      <c r="QPY41" s="9"/>
      <c r="QPZ41" s="9"/>
      <c r="QQA41" s="9"/>
      <c r="QQB41" s="9"/>
      <c r="QQC41" s="9"/>
      <c r="QQD41" s="9"/>
      <c r="QQE41" s="9"/>
      <c r="QQF41" s="9"/>
      <c r="QQG41" s="9"/>
      <c r="QQH41" s="9"/>
      <c r="QQI41" s="9"/>
      <c r="QQJ41" s="9"/>
      <c r="QQK41" s="9"/>
      <c r="QQL41" s="9"/>
      <c r="QQM41" s="9"/>
      <c r="QQN41" s="9"/>
      <c r="QQO41" s="9"/>
      <c r="QQP41" s="9"/>
      <c r="QQQ41" s="9"/>
      <c r="QQR41" s="9"/>
      <c r="QQS41" s="9"/>
      <c r="QQT41" s="9"/>
      <c r="QQU41" s="9"/>
      <c r="QQV41" s="9"/>
      <c r="QQW41" s="9"/>
      <c r="QQX41" s="9"/>
      <c r="QQY41" s="9"/>
      <c r="QQZ41" s="9"/>
      <c r="QRA41" s="9"/>
      <c r="QRB41" s="9"/>
      <c r="QRC41" s="9"/>
      <c r="QRD41" s="9"/>
      <c r="QRE41" s="9"/>
      <c r="QRF41" s="9"/>
      <c r="QRG41" s="9"/>
      <c r="QRH41" s="9"/>
      <c r="QRI41" s="9"/>
      <c r="QRJ41" s="9"/>
      <c r="QRK41" s="9"/>
      <c r="QRL41" s="9"/>
      <c r="QRM41" s="9"/>
      <c r="QRN41" s="9"/>
      <c r="QRO41" s="9"/>
      <c r="QRP41" s="9"/>
      <c r="QRQ41" s="9"/>
      <c r="QRR41" s="9"/>
      <c r="QRS41" s="9"/>
      <c r="QRT41" s="9"/>
      <c r="QRU41" s="9"/>
      <c r="QRV41" s="9"/>
      <c r="QRW41" s="9"/>
      <c r="QRX41" s="9"/>
      <c r="QRY41" s="9"/>
      <c r="QRZ41" s="9"/>
      <c r="QSA41" s="9"/>
      <c r="QSB41" s="9"/>
      <c r="QSC41" s="9"/>
      <c r="QSD41" s="9"/>
      <c r="QSE41" s="9"/>
      <c r="QSF41" s="9"/>
      <c r="QSG41" s="9"/>
      <c r="QSH41" s="9"/>
      <c r="QSI41" s="9"/>
      <c r="QSJ41" s="9"/>
      <c r="QSK41" s="9"/>
      <c r="QSL41" s="9"/>
      <c r="QSM41" s="9"/>
      <c r="QSN41" s="9"/>
      <c r="QSO41" s="9"/>
      <c r="QSP41" s="9"/>
      <c r="QSQ41" s="9"/>
      <c r="QSR41" s="9"/>
      <c r="QSS41" s="9"/>
      <c r="QST41" s="9"/>
      <c r="QSU41" s="9"/>
      <c r="QSV41" s="9"/>
      <c r="QSW41" s="9"/>
      <c r="QSX41" s="9"/>
      <c r="QSY41" s="9"/>
      <c r="QSZ41" s="9"/>
      <c r="QTA41" s="9"/>
      <c r="QTB41" s="9"/>
      <c r="QTC41" s="9"/>
      <c r="QTD41" s="9"/>
      <c r="QTE41" s="9"/>
      <c r="QTF41" s="9"/>
      <c r="QTG41" s="9"/>
      <c r="QTH41" s="9"/>
      <c r="QTI41" s="9"/>
      <c r="QTJ41" s="9"/>
      <c r="QTK41" s="9"/>
      <c r="QTL41" s="9"/>
      <c r="QTM41" s="9"/>
      <c r="QTN41" s="9"/>
      <c r="QTO41" s="9"/>
      <c r="QTP41" s="9"/>
      <c r="QTQ41" s="9"/>
      <c r="QTR41" s="9"/>
      <c r="QTS41" s="9"/>
      <c r="QTT41" s="9"/>
      <c r="QTU41" s="9"/>
      <c r="QTV41" s="9"/>
      <c r="QTW41" s="9"/>
      <c r="QTX41" s="9"/>
      <c r="QTY41" s="9"/>
      <c r="QTZ41" s="9"/>
      <c r="QUA41" s="9"/>
      <c r="QUB41" s="9"/>
      <c r="QUC41" s="9"/>
      <c r="QUD41" s="9"/>
      <c r="QUE41" s="9"/>
      <c r="QUF41" s="9"/>
      <c r="QUG41" s="9"/>
      <c r="QUH41" s="9"/>
      <c r="QUI41" s="9"/>
      <c r="QUJ41" s="9"/>
      <c r="QUK41" s="9"/>
      <c r="QUL41" s="9"/>
      <c r="QUM41" s="9"/>
      <c r="QUN41" s="9"/>
      <c r="QUO41" s="9"/>
      <c r="QUP41" s="9"/>
      <c r="QUQ41" s="9"/>
      <c r="QUR41" s="9"/>
      <c r="QUS41" s="9"/>
      <c r="QUT41" s="9"/>
      <c r="QUU41" s="9"/>
      <c r="QUV41" s="9"/>
      <c r="QUW41" s="9"/>
      <c r="QUX41" s="9"/>
      <c r="QUY41" s="9"/>
      <c r="QUZ41" s="9"/>
      <c r="QVA41" s="9"/>
      <c r="QVB41" s="9"/>
      <c r="QVC41" s="9"/>
      <c r="QVD41" s="9"/>
      <c r="QVE41" s="9"/>
      <c r="QVF41" s="9"/>
      <c r="QVG41" s="9"/>
      <c r="QVH41" s="9"/>
      <c r="QVI41" s="9"/>
      <c r="QVJ41" s="9"/>
      <c r="QVK41" s="9"/>
      <c r="QVL41" s="9"/>
      <c r="QVM41" s="9"/>
      <c r="QVN41" s="9"/>
      <c r="QVO41" s="9"/>
      <c r="QVP41" s="9"/>
      <c r="QVQ41" s="9"/>
      <c r="QVR41" s="9"/>
      <c r="QVS41" s="9"/>
      <c r="QVT41" s="9"/>
      <c r="QVU41" s="9"/>
      <c r="QVV41" s="9"/>
      <c r="QVW41" s="9"/>
      <c r="QVX41" s="9"/>
      <c r="QVY41" s="9"/>
      <c r="QVZ41" s="9"/>
      <c r="QWA41" s="9"/>
      <c r="QWB41" s="9"/>
      <c r="QWC41" s="9"/>
      <c r="QWD41" s="9"/>
      <c r="QWE41" s="9"/>
      <c r="QWF41" s="9"/>
      <c r="QWG41" s="9"/>
      <c r="QWH41" s="9"/>
      <c r="QWI41" s="9"/>
      <c r="QWJ41" s="9"/>
      <c r="QWK41" s="9"/>
      <c r="QWL41" s="9"/>
      <c r="QWM41" s="9"/>
      <c r="QWN41" s="9"/>
      <c r="QWO41" s="9"/>
      <c r="QWP41" s="9"/>
      <c r="QWQ41" s="9"/>
      <c r="QWR41" s="9"/>
      <c r="QWS41" s="9"/>
      <c r="QWT41" s="9"/>
      <c r="QWU41" s="9"/>
      <c r="QWV41" s="9"/>
      <c r="QWW41" s="9"/>
      <c r="QWX41" s="9"/>
      <c r="QWY41" s="9"/>
      <c r="QWZ41" s="9"/>
      <c r="QXA41" s="9"/>
      <c r="QXB41" s="9"/>
      <c r="QXC41" s="9"/>
      <c r="QXD41" s="9"/>
      <c r="QXE41" s="9"/>
      <c r="QXF41" s="9"/>
      <c r="QXG41" s="9"/>
      <c r="QXH41" s="9"/>
      <c r="QXI41" s="9"/>
      <c r="QXJ41" s="9"/>
      <c r="QXK41" s="9"/>
      <c r="QXL41" s="9"/>
      <c r="QXM41" s="9"/>
      <c r="QXN41" s="9"/>
      <c r="QXO41" s="9"/>
      <c r="QXP41" s="9"/>
      <c r="QXQ41" s="9"/>
      <c r="QXR41" s="9"/>
      <c r="QXS41" s="9"/>
      <c r="QXT41" s="9"/>
      <c r="QXU41" s="9"/>
      <c r="QXV41" s="9"/>
      <c r="QXW41" s="9"/>
      <c r="QXX41" s="9"/>
      <c r="QXY41" s="9"/>
      <c r="QXZ41" s="9"/>
      <c r="QYA41" s="9"/>
      <c r="QYB41" s="9"/>
      <c r="QYC41" s="9"/>
      <c r="QYD41" s="9"/>
      <c r="QYE41" s="9"/>
      <c r="QYF41" s="9"/>
      <c r="QYG41" s="9"/>
      <c r="QYH41" s="9"/>
      <c r="QYI41" s="9"/>
      <c r="QYJ41" s="9"/>
      <c r="QYK41" s="9"/>
      <c r="QYL41" s="9"/>
      <c r="QYM41" s="9"/>
      <c r="QYN41" s="9"/>
      <c r="QYO41" s="9"/>
      <c r="QYP41" s="9"/>
      <c r="QYQ41" s="9"/>
      <c r="QYR41" s="9"/>
      <c r="QYS41" s="9"/>
      <c r="QYT41" s="9"/>
      <c r="QYU41" s="9"/>
      <c r="QYV41" s="9"/>
      <c r="QYW41" s="9"/>
      <c r="QYX41" s="9"/>
      <c r="QYY41" s="9"/>
      <c r="QYZ41" s="9"/>
      <c r="QZA41" s="9"/>
      <c r="QZB41" s="9"/>
      <c r="QZC41" s="9"/>
      <c r="QZD41" s="9"/>
      <c r="QZE41" s="9"/>
      <c r="QZF41" s="9"/>
      <c r="QZG41" s="9"/>
      <c r="QZH41" s="9"/>
      <c r="QZI41" s="9"/>
      <c r="QZJ41" s="9"/>
      <c r="QZK41" s="9"/>
      <c r="QZL41" s="9"/>
      <c r="QZM41" s="9"/>
      <c r="QZN41" s="9"/>
      <c r="QZO41" s="9"/>
      <c r="QZP41" s="9"/>
      <c r="QZQ41" s="9"/>
      <c r="QZR41" s="9"/>
      <c r="QZS41" s="9"/>
      <c r="QZT41" s="9"/>
      <c r="QZU41" s="9"/>
      <c r="QZV41" s="9"/>
      <c r="QZW41" s="9"/>
      <c r="QZX41" s="9"/>
      <c r="QZY41" s="9"/>
      <c r="QZZ41" s="9"/>
      <c r="RAA41" s="9"/>
      <c r="RAB41" s="9"/>
      <c r="RAC41" s="9"/>
      <c r="RAD41" s="9"/>
      <c r="RAE41" s="9"/>
      <c r="RAF41" s="9"/>
      <c r="RAG41" s="9"/>
      <c r="RAH41" s="9"/>
      <c r="RAI41" s="9"/>
      <c r="RAJ41" s="9"/>
      <c r="RAK41" s="9"/>
      <c r="RAL41" s="9"/>
      <c r="RAM41" s="9"/>
      <c r="RAN41" s="9"/>
      <c r="RAO41" s="9"/>
      <c r="RAP41" s="9"/>
      <c r="RAQ41" s="9"/>
      <c r="RAR41" s="9"/>
      <c r="RAS41" s="9"/>
      <c r="RAT41" s="9"/>
      <c r="RAU41" s="9"/>
      <c r="RAV41" s="9"/>
      <c r="RAW41" s="9"/>
      <c r="RAX41" s="9"/>
      <c r="RAY41" s="9"/>
      <c r="RAZ41" s="9"/>
      <c r="RBA41" s="9"/>
      <c r="RBB41" s="9"/>
      <c r="RBC41" s="9"/>
      <c r="RBD41" s="9"/>
      <c r="RBE41" s="9"/>
      <c r="RBF41" s="9"/>
      <c r="RBG41" s="9"/>
      <c r="RBH41" s="9"/>
      <c r="RBI41" s="9"/>
      <c r="RBJ41" s="9"/>
      <c r="RBK41" s="9"/>
      <c r="RBL41" s="9"/>
      <c r="RBM41" s="9"/>
      <c r="RBN41" s="9"/>
      <c r="RBO41" s="9"/>
      <c r="RBP41" s="9"/>
      <c r="RBQ41" s="9"/>
      <c r="RBR41" s="9"/>
      <c r="RBS41" s="9"/>
      <c r="RBT41" s="9"/>
      <c r="RBU41" s="9"/>
      <c r="RBV41" s="9"/>
      <c r="RBW41" s="9"/>
      <c r="RBX41" s="9"/>
      <c r="RBY41" s="9"/>
      <c r="RBZ41" s="9"/>
      <c r="RCA41" s="9"/>
      <c r="RCB41" s="9"/>
      <c r="RCC41" s="9"/>
      <c r="RCD41" s="9"/>
      <c r="RCE41" s="9"/>
      <c r="RCF41" s="9"/>
      <c r="RCG41" s="9"/>
      <c r="RCH41" s="9"/>
      <c r="RCI41" s="9"/>
      <c r="RCJ41" s="9"/>
      <c r="RCK41" s="9"/>
      <c r="RCL41" s="9"/>
      <c r="RCM41" s="9"/>
      <c r="RCN41" s="9"/>
      <c r="RCO41" s="9"/>
      <c r="RCP41" s="9"/>
      <c r="RCQ41" s="9"/>
      <c r="RCR41" s="9"/>
      <c r="RCS41" s="9"/>
      <c r="RCT41" s="9"/>
      <c r="RCU41" s="9"/>
      <c r="RCV41" s="9"/>
      <c r="RCW41" s="9"/>
      <c r="RCX41" s="9"/>
      <c r="RCY41" s="9"/>
      <c r="RCZ41" s="9"/>
      <c r="RDA41" s="9"/>
      <c r="RDB41" s="9"/>
      <c r="RDC41" s="9"/>
      <c r="RDD41" s="9"/>
      <c r="RDE41" s="9"/>
      <c r="RDF41" s="9"/>
      <c r="RDG41" s="9"/>
      <c r="RDH41" s="9"/>
      <c r="RDI41" s="9"/>
      <c r="RDJ41" s="9"/>
      <c r="RDK41" s="9"/>
      <c r="RDL41" s="9"/>
      <c r="RDM41" s="9"/>
      <c r="RDN41" s="9"/>
      <c r="RDO41" s="9"/>
      <c r="RDP41" s="9"/>
      <c r="RDQ41" s="9"/>
      <c r="RDR41" s="9"/>
      <c r="RDS41" s="9"/>
      <c r="RDT41" s="9"/>
      <c r="RDU41" s="9"/>
      <c r="RDV41" s="9"/>
      <c r="RDW41" s="9"/>
      <c r="RDX41" s="9"/>
      <c r="RDY41" s="9"/>
      <c r="RDZ41" s="9"/>
      <c r="REA41" s="9"/>
      <c r="REB41" s="9"/>
      <c r="REC41" s="9"/>
      <c r="RED41" s="9"/>
      <c r="REE41" s="9"/>
      <c r="REF41" s="9"/>
      <c r="REG41" s="9"/>
      <c r="REH41" s="9"/>
      <c r="REI41" s="9"/>
      <c r="REJ41" s="9"/>
      <c r="REK41" s="9"/>
      <c r="REL41" s="9"/>
      <c r="REM41" s="9"/>
      <c r="REN41" s="9"/>
      <c r="REO41" s="9"/>
      <c r="REP41" s="9"/>
      <c r="REQ41" s="9"/>
      <c r="RER41" s="9"/>
      <c r="RES41" s="9"/>
      <c r="RET41" s="9"/>
      <c r="REU41" s="9"/>
      <c r="REV41" s="9"/>
      <c r="REW41" s="9"/>
      <c r="REX41" s="9"/>
      <c r="REY41" s="9"/>
      <c r="REZ41" s="9"/>
      <c r="RFA41" s="9"/>
      <c r="RFB41" s="9"/>
      <c r="RFC41" s="9"/>
      <c r="RFD41" s="9"/>
      <c r="RFE41" s="9"/>
      <c r="RFF41" s="9"/>
      <c r="RFG41" s="9"/>
      <c r="RFH41" s="9"/>
      <c r="RFI41" s="9"/>
      <c r="RFJ41" s="9"/>
      <c r="RFK41" s="9"/>
      <c r="RFL41" s="9"/>
      <c r="RFM41" s="9"/>
      <c r="RFN41" s="9"/>
      <c r="RFO41" s="9"/>
      <c r="RFP41" s="9"/>
      <c r="RFQ41" s="9"/>
      <c r="RFR41" s="9"/>
      <c r="RFS41" s="9"/>
      <c r="RFT41" s="9"/>
      <c r="RFU41" s="9"/>
      <c r="RFV41" s="9"/>
      <c r="RFW41" s="9"/>
      <c r="RFX41" s="9"/>
      <c r="RFY41" s="9"/>
      <c r="RFZ41" s="9"/>
      <c r="RGA41" s="9"/>
      <c r="RGB41" s="9"/>
      <c r="RGC41" s="9"/>
      <c r="RGD41" s="9"/>
      <c r="RGE41" s="9"/>
      <c r="RGF41" s="9"/>
      <c r="RGG41" s="9"/>
      <c r="RGH41" s="9"/>
      <c r="RGI41" s="9"/>
      <c r="RGJ41" s="9"/>
      <c r="RGK41" s="9"/>
      <c r="RGL41" s="9"/>
      <c r="RGM41" s="9"/>
      <c r="RGN41" s="9"/>
      <c r="RGO41" s="9"/>
      <c r="RGP41" s="9"/>
      <c r="RGQ41" s="9"/>
      <c r="RGR41" s="9"/>
      <c r="RGS41" s="9"/>
      <c r="RGT41" s="9"/>
      <c r="RGU41" s="9"/>
      <c r="RGV41" s="9"/>
      <c r="RGW41" s="9"/>
      <c r="RGX41" s="9"/>
      <c r="RGY41" s="9"/>
      <c r="RGZ41" s="9"/>
      <c r="RHA41" s="9"/>
      <c r="RHB41" s="9"/>
      <c r="RHC41" s="9"/>
      <c r="RHD41" s="9"/>
      <c r="RHE41" s="9"/>
      <c r="RHF41" s="9"/>
      <c r="RHG41" s="9"/>
      <c r="RHH41" s="9"/>
      <c r="RHI41" s="9"/>
      <c r="RHJ41" s="9"/>
      <c r="RHK41" s="9"/>
      <c r="RHL41" s="9"/>
      <c r="RHM41" s="9"/>
      <c r="RHN41" s="9"/>
      <c r="RHO41" s="9"/>
      <c r="RHP41" s="9"/>
      <c r="RHQ41" s="9"/>
      <c r="RHR41" s="9"/>
      <c r="RHS41" s="9"/>
      <c r="RHT41" s="9"/>
      <c r="RHU41" s="9"/>
      <c r="RHV41" s="9"/>
      <c r="RHW41" s="9"/>
      <c r="RHX41" s="9"/>
      <c r="RHY41" s="9"/>
      <c r="RHZ41" s="9"/>
      <c r="RIA41" s="9"/>
      <c r="RIB41" s="9"/>
      <c r="RIC41" s="9"/>
      <c r="RID41" s="9"/>
      <c r="RIE41" s="9"/>
      <c r="RIF41" s="9"/>
      <c r="RIG41" s="9"/>
      <c r="RIH41" s="9"/>
      <c r="RII41" s="9"/>
      <c r="RIJ41" s="9"/>
      <c r="RIK41" s="9"/>
      <c r="RIL41" s="9"/>
      <c r="RIM41" s="9"/>
      <c r="RIN41" s="9"/>
      <c r="RIO41" s="9"/>
      <c r="RIP41" s="9"/>
      <c r="RIQ41" s="9"/>
      <c r="RIR41" s="9"/>
      <c r="RIS41" s="9"/>
      <c r="RIT41" s="9"/>
      <c r="RIU41" s="9"/>
      <c r="RIV41" s="9"/>
      <c r="RIW41" s="9"/>
      <c r="RIX41" s="9"/>
      <c r="RIY41" s="9"/>
      <c r="RIZ41" s="9"/>
      <c r="RJA41" s="9"/>
      <c r="RJB41" s="9"/>
      <c r="RJC41" s="9"/>
      <c r="RJD41" s="9"/>
      <c r="RJE41" s="9"/>
      <c r="RJF41" s="9"/>
      <c r="RJG41" s="9"/>
      <c r="RJH41" s="9"/>
      <c r="RJI41" s="9"/>
      <c r="RJJ41" s="9"/>
      <c r="RJK41" s="9"/>
      <c r="RJL41" s="9"/>
      <c r="RJM41" s="9"/>
      <c r="RJN41" s="9"/>
      <c r="RJO41" s="9"/>
      <c r="RJP41" s="9"/>
      <c r="RJQ41" s="9"/>
      <c r="RJR41" s="9"/>
      <c r="RJS41" s="9"/>
      <c r="RJT41" s="9"/>
      <c r="RJU41" s="9"/>
      <c r="RJV41" s="9"/>
      <c r="RJW41" s="9"/>
      <c r="RJX41" s="9"/>
      <c r="RJY41" s="9"/>
      <c r="RJZ41" s="9"/>
      <c r="RKA41" s="9"/>
      <c r="RKB41" s="9"/>
      <c r="RKC41" s="9"/>
      <c r="RKD41" s="9"/>
      <c r="RKE41" s="9"/>
      <c r="RKF41" s="9"/>
      <c r="RKG41" s="9"/>
      <c r="RKH41" s="9"/>
      <c r="RKI41" s="9"/>
      <c r="RKJ41" s="9"/>
      <c r="RKK41" s="9"/>
      <c r="RKL41" s="9"/>
      <c r="RKM41" s="9"/>
      <c r="RKN41" s="9"/>
      <c r="RKO41" s="9"/>
      <c r="RKP41" s="9"/>
      <c r="RKQ41" s="9"/>
      <c r="RKR41" s="9"/>
      <c r="RKS41" s="9"/>
      <c r="RKT41" s="9"/>
      <c r="RKU41" s="9"/>
      <c r="RKV41" s="9"/>
      <c r="RKW41" s="9"/>
      <c r="RKX41" s="9"/>
      <c r="RKY41" s="9"/>
      <c r="RKZ41" s="9"/>
      <c r="RLA41" s="9"/>
      <c r="RLB41" s="9"/>
      <c r="RLC41" s="9"/>
      <c r="RLD41" s="9"/>
      <c r="RLE41" s="9"/>
      <c r="RLF41" s="9"/>
      <c r="RLG41" s="9"/>
      <c r="RLH41" s="9"/>
      <c r="RLI41" s="9"/>
      <c r="RLJ41" s="9"/>
      <c r="RLK41" s="9"/>
      <c r="RLL41" s="9"/>
      <c r="RLM41" s="9"/>
      <c r="RLN41" s="9"/>
      <c r="RLO41" s="9"/>
      <c r="RLP41" s="9"/>
      <c r="RLQ41" s="9"/>
      <c r="RLR41" s="9"/>
      <c r="RLS41" s="9"/>
      <c r="RLT41" s="9"/>
      <c r="RLU41" s="9"/>
      <c r="RLV41" s="9"/>
      <c r="RLW41" s="9"/>
      <c r="RLX41" s="9"/>
      <c r="RLY41" s="9"/>
      <c r="RLZ41" s="9"/>
      <c r="RMA41" s="9"/>
      <c r="RMB41" s="9"/>
      <c r="RMC41" s="9"/>
      <c r="RMD41" s="9"/>
      <c r="RME41" s="9"/>
      <c r="RMF41" s="9"/>
      <c r="RMG41" s="9"/>
      <c r="RMH41" s="9"/>
      <c r="RMI41" s="9"/>
      <c r="RMJ41" s="9"/>
      <c r="RMK41" s="9"/>
      <c r="RML41" s="9"/>
      <c r="RMM41" s="9"/>
      <c r="RMN41" s="9"/>
      <c r="RMO41" s="9"/>
      <c r="RMP41" s="9"/>
      <c r="RMQ41" s="9"/>
      <c r="RMR41" s="9"/>
      <c r="RMS41" s="9"/>
      <c r="RMT41" s="9"/>
      <c r="RMU41" s="9"/>
      <c r="RMV41" s="9"/>
      <c r="RMW41" s="9"/>
      <c r="RMX41" s="9"/>
      <c r="RMY41" s="9"/>
      <c r="RMZ41" s="9"/>
      <c r="RNA41" s="9"/>
      <c r="RNB41" s="9"/>
      <c r="RNC41" s="9"/>
      <c r="RND41" s="9"/>
      <c r="RNE41" s="9"/>
      <c r="RNF41" s="9"/>
      <c r="RNG41" s="9"/>
      <c r="RNH41" s="9"/>
      <c r="RNI41" s="9"/>
      <c r="RNJ41" s="9"/>
      <c r="RNK41" s="9"/>
      <c r="RNL41" s="9"/>
      <c r="RNM41" s="9"/>
      <c r="RNN41" s="9"/>
      <c r="RNO41" s="9"/>
      <c r="RNP41" s="9"/>
      <c r="RNQ41" s="9"/>
      <c r="RNR41" s="9"/>
      <c r="RNS41" s="9"/>
      <c r="RNT41" s="9"/>
      <c r="RNU41" s="9"/>
      <c r="RNV41" s="9"/>
      <c r="RNW41" s="9"/>
      <c r="RNX41" s="9"/>
      <c r="RNY41" s="9"/>
      <c r="RNZ41" s="9"/>
      <c r="ROA41" s="9"/>
      <c r="ROB41" s="9"/>
      <c r="ROC41" s="9"/>
      <c r="ROD41" s="9"/>
      <c r="ROE41" s="9"/>
      <c r="ROF41" s="9"/>
      <c r="ROG41" s="9"/>
      <c r="ROH41" s="9"/>
      <c r="ROI41" s="9"/>
      <c r="ROJ41" s="9"/>
      <c r="ROK41" s="9"/>
      <c r="ROL41" s="9"/>
      <c r="ROM41" s="9"/>
      <c r="RON41" s="9"/>
      <c r="ROO41" s="9"/>
      <c r="ROP41" s="9"/>
      <c r="ROQ41" s="9"/>
      <c r="ROR41" s="9"/>
      <c r="ROS41" s="9"/>
      <c r="ROT41" s="9"/>
      <c r="ROU41" s="9"/>
      <c r="ROV41" s="9"/>
      <c r="ROW41" s="9"/>
      <c r="ROX41" s="9"/>
      <c r="ROY41" s="9"/>
      <c r="ROZ41" s="9"/>
      <c r="RPA41" s="9"/>
      <c r="RPB41" s="9"/>
      <c r="RPC41" s="9"/>
      <c r="RPD41" s="9"/>
      <c r="RPE41" s="9"/>
      <c r="RPF41" s="9"/>
      <c r="RPG41" s="9"/>
      <c r="RPH41" s="9"/>
      <c r="RPI41" s="9"/>
      <c r="RPJ41" s="9"/>
      <c r="RPK41" s="9"/>
      <c r="RPL41" s="9"/>
      <c r="RPM41" s="9"/>
      <c r="RPN41" s="9"/>
      <c r="RPO41" s="9"/>
      <c r="RPP41" s="9"/>
      <c r="RPQ41" s="9"/>
      <c r="RPR41" s="9"/>
      <c r="RPS41" s="9"/>
      <c r="RPT41" s="9"/>
      <c r="RPU41" s="9"/>
      <c r="RPV41" s="9"/>
      <c r="RPW41" s="9"/>
      <c r="RPX41" s="9"/>
      <c r="RPY41" s="9"/>
      <c r="RPZ41" s="9"/>
      <c r="RQA41" s="9"/>
      <c r="RQB41" s="9"/>
      <c r="RQC41" s="9"/>
      <c r="RQD41" s="9"/>
      <c r="RQE41" s="9"/>
      <c r="RQF41" s="9"/>
      <c r="RQG41" s="9"/>
      <c r="RQH41" s="9"/>
      <c r="RQI41" s="9"/>
      <c r="RQJ41" s="9"/>
      <c r="RQK41" s="9"/>
      <c r="RQL41" s="9"/>
      <c r="RQM41" s="9"/>
      <c r="RQN41" s="9"/>
      <c r="RQO41" s="9"/>
      <c r="RQP41" s="9"/>
      <c r="RQQ41" s="9"/>
      <c r="RQR41" s="9"/>
      <c r="RQS41" s="9"/>
      <c r="RQT41" s="9"/>
      <c r="RQU41" s="9"/>
      <c r="RQV41" s="9"/>
      <c r="RQW41" s="9"/>
      <c r="RQX41" s="9"/>
      <c r="RQY41" s="9"/>
      <c r="RQZ41" s="9"/>
      <c r="RRA41" s="9"/>
      <c r="RRB41" s="9"/>
      <c r="RRC41" s="9"/>
      <c r="RRD41" s="9"/>
      <c r="RRE41" s="9"/>
      <c r="RRF41" s="9"/>
      <c r="RRG41" s="9"/>
      <c r="RRH41" s="9"/>
      <c r="RRI41" s="9"/>
      <c r="RRJ41" s="9"/>
      <c r="RRK41" s="9"/>
      <c r="RRL41" s="9"/>
      <c r="RRM41" s="9"/>
      <c r="RRN41" s="9"/>
      <c r="RRO41" s="9"/>
      <c r="RRP41" s="9"/>
      <c r="RRQ41" s="9"/>
      <c r="RRR41" s="9"/>
      <c r="RRS41" s="9"/>
      <c r="RRT41" s="9"/>
      <c r="RRU41" s="9"/>
      <c r="RRV41" s="9"/>
      <c r="RRW41" s="9"/>
      <c r="RRX41" s="9"/>
      <c r="RRY41" s="9"/>
      <c r="RRZ41" s="9"/>
      <c r="RSA41" s="9"/>
      <c r="RSB41" s="9"/>
      <c r="RSC41" s="9"/>
      <c r="RSD41" s="9"/>
      <c r="RSE41" s="9"/>
      <c r="RSF41" s="9"/>
      <c r="RSG41" s="9"/>
      <c r="RSH41" s="9"/>
      <c r="RSI41" s="9"/>
      <c r="RSJ41" s="9"/>
      <c r="RSK41" s="9"/>
      <c r="RSL41" s="9"/>
      <c r="RSM41" s="9"/>
      <c r="RSN41" s="9"/>
      <c r="RSO41" s="9"/>
      <c r="RSP41" s="9"/>
      <c r="RSQ41" s="9"/>
      <c r="RSR41" s="9"/>
      <c r="RSS41" s="9"/>
      <c r="RST41" s="9"/>
      <c r="RSU41" s="9"/>
      <c r="RSV41" s="9"/>
      <c r="RSW41" s="9"/>
      <c r="RSX41" s="9"/>
      <c r="RSY41" s="9"/>
      <c r="RSZ41" s="9"/>
      <c r="RTA41" s="9"/>
      <c r="RTB41" s="9"/>
      <c r="RTC41" s="9"/>
      <c r="RTD41" s="9"/>
      <c r="RTE41" s="9"/>
      <c r="RTF41" s="9"/>
      <c r="RTG41" s="9"/>
      <c r="RTH41" s="9"/>
      <c r="RTI41" s="9"/>
      <c r="RTJ41" s="9"/>
      <c r="RTK41" s="9"/>
      <c r="RTL41" s="9"/>
      <c r="RTM41" s="9"/>
      <c r="RTN41" s="9"/>
      <c r="RTO41" s="9"/>
      <c r="RTP41" s="9"/>
      <c r="RTQ41" s="9"/>
      <c r="RTR41" s="9"/>
      <c r="RTS41" s="9"/>
      <c r="RTT41" s="9"/>
      <c r="RTU41" s="9"/>
      <c r="RTV41" s="9"/>
      <c r="RTW41" s="9"/>
      <c r="RTX41" s="9"/>
      <c r="RTY41" s="9"/>
      <c r="RTZ41" s="9"/>
      <c r="RUA41" s="9"/>
      <c r="RUB41" s="9"/>
      <c r="RUC41" s="9"/>
      <c r="RUD41" s="9"/>
      <c r="RUE41" s="9"/>
      <c r="RUF41" s="9"/>
      <c r="RUG41" s="9"/>
      <c r="RUH41" s="9"/>
      <c r="RUI41" s="9"/>
      <c r="RUJ41" s="9"/>
      <c r="RUK41" s="9"/>
      <c r="RUL41" s="9"/>
      <c r="RUM41" s="9"/>
      <c r="RUN41" s="9"/>
      <c r="RUO41" s="9"/>
      <c r="RUP41" s="9"/>
      <c r="RUQ41" s="9"/>
      <c r="RUR41" s="9"/>
      <c r="RUS41" s="9"/>
      <c r="RUT41" s="9"/>
      <c r="RUU41" s="9"/>
      <c r="RUV41" s="9"/>
      <c r="RUW41" s="9"/>
      <c r="RUX41" s="9"/>
      <c r="RUY41" s="9"/>
      <c r="RUZ41" s="9"/>
      <c r="RVA41" s="9"/>
      <c r="RVB41" s="9"/>
      <c r="RVC41" s="9"/>
      <c r="RVD41" s="9"/>
      <c r="RVE41" s="9"/>
      <c r="RVF41" s="9"/>
      <c r="RVG41" s="9"/>
      <c r="RVH41" s="9"/>
      <c r="RVI41" s="9"/>
      <c r="RVJ41" s="9"/>
      <c r="RVK41" s="9"/>
      <c r="RVL41" s="9"/>
      <c r="RVM41" s="9"/>
      <c r="RVN41" s="9"/>
      <c r="RVO41" s="9"/>
      <c r="RVP41" s="9"/>
      <c r="RVQ41" s="9"/>
      <c r="RVR41" s="9"/>
      <c r="RVS41" s="9"/>
      <c r="RVT41" s="9"/>
      <c r="RVU41" s="9"/>
      <c r="RVV41" s="9"/>
      <c r="RVW41" s="9"/>
      <c r="RVX41" s="9"/>
      <c r="RVY41" s="9"/>
      <c r="RVZ41" s="9"/>
      <c r="RWA41" s="9"/>
      <c r="RWB41" s="9"/>
      <c r="RWC41" s="9"/>
      <c r="RWD41" s="9"/>
      <c r="RWE41" s="9"/>
      <c r="RWF41" s="9"/>
      <c r="RWG41" s="9"/>
      <c r="RWH41" s="9"/>
      <c r="RWI41" s="9"/>
      <c r="RWJ41" s="9"/>
      <c r="RWK41" s="9"/>
      <c r="RWL41" s="9"/>
      <c r="RWM41" s="9"/>
      <c r="RWN41" s="9"/>
      <c r="RWO41" s="9"/>
      <c r="RWP41" s="9"/>
      <c r="RWQ41" s="9"/>
      <c r="RWR41" s="9"/>
      <c r="RWS41" s="9"/>
      <c r="RWT41" s="9"/>
      <c r="RWU41" s="9"/>
      <c r="RWV41" s="9"/>
      <c r="RWW41" s="9"/>
      <c r="RWX41" s="9"/>
      <c r="RWY41" s="9"/>
      <c r="RWZ41" s="9"/>
      <c r="RXA41" s="9"/>
      <c r="RXB41" s="9"/>
      <c r="RXC41" s="9"/>
      <c r="RXD41" s="9"/>
      <c r="RXE41" s="9"/>
      <c r="RXF41" s="9"/>
      <c r="RXG41" s="9"/>
      <c r="RXH41" s="9"/>
      <c r="RXI41" s="9"/>
      <c r="RXJ41" s="9"/>
      <c r="RXK41" s="9"/>
      <c r="RXL41" s="9"/>
      <c r="RXM41" s="9"/>
      <c r="RXN41" s="9"/>
      <c r="RXO41" s="9"/>
      <c r="RXP41" s="9"/>
      <c r="RXQ41" s="9"/>
      <c r="RXR41" s="9"/>
      <c r="RXS41" s="9"/>
      <c r="RXT41" s="9"/>
      <c r="RXU41" s="9"/>
      <c r="RXV41" s="9"/>
      <c r="RXW41" s="9"/>
      <c r="RXX41" s="9"/>
      <c r="RXY41" s="9"/>
      <c r="RXZ41" s="9"/>
      <c r="RYA41" s="9"/>
      <c r="RYB41" s="9"/>
      <c r="RYC41" s="9"/>
      <c r="RYD41" s="9"/>
      <c r="RYE41" s="9"/>
      <c r="RYF41" s="9"/>
      <c r="RYG41" s="9"/>
      <c r="RYH41" s="9"/>
      <c r="RYI41" s="9"/>
      <c r="RYJ41" s="9"/>
      <c r="RYK41" s="9"/>
      <c r="RYL41" s="9"/>
      <c r="RYM41" s="9"/>
      <c r="RYN41" s="9"/>
      <c r="RYO41" s="9"/>
      <c r="RYP41" s="9"/>
      <c r="RYQ41" s="9"/>
      <c r="RYR41" s="9"/>
      <c r="RYS41" s="9"/>
      <c r="RYT41" s="9"/>
      <c r="RYU41" s="9"/>
      <c r="RYV41" s="9"/>
      <c r="RYW41" s="9"/>
      <c r="RYX41" s="9"/>
      <c r="RYY41" s="9"/>
      <c r="RYZ41" s="9"/>
      <c r="RZA41" s="9"/>
      <c r="RZB41" s="9"/>
      <c r="RZC41" s="9"/>
      <c r="RZD41" s="9"/>
      <c r="RZE41" s="9"/>
      <c r="RZF41" s="9"/>
      <c r="RZG41" s="9"/>
      <c r="RZH41" s="9"/>
      <c r="RZI41" s="9"/>
      <c r="RZJ41" s="9"/>
      <c r="RZK41" s="9"/>
      <c r="RZL41" s="9"/>
      <c r="RZM41" s="9"/>
      <c r="RZN41" s="9"/>
      <c r="RZO41" s="9"/>
      <c r="RZP41" s="9"/>
      <c r="RZQ41" s="9"/>
      <c r="RZR41" s="9"/>
      <c r="RZS41" s="9"/>
      <c r="RZT41" s="9"/>
      <c r="RZU41" s="9"/>
      <c r="RZV41" s="9"/>
      <c r="RZW41" s="9"/>
      <c r="RZX41" s="9"/>
      <c r="RZY41" s="9"/>
      <c r="RZZ41" s="9"/>
      <c r="SAA41" s="9"/>
      <c r="SAB41" s="9"/>
      <c r="SAC41" s="9"/>
      <c r="SAD41" s="9"/>
      <c r="SAE41" s="9"/>
      <c r="SAF41" s="9"/>
      <c r="SAG41" s="9"/>
      <c r="SAH41" s="9"/>
      <c r="SAI41" s="9"/>
      <c r="SAJ41" s="9"/>
      <c r="SAK41" s="9"/>
      <c r="SAL41" s="9"/>
      <c r="SAM41" s="9"/>
      <c r="SAN41" s="9"/>
      <c r="SAO41" s="9"/>
      <c r="SAP41" s="9"/>
      <c r="SAQ41" s="9"/>
      <c r="SAR41" s="9"/>
      <c r="SAS41" s="9"/>
      <c r="SAT41" s="9"/>
      <c r="SAU41" s="9"/>
      <c r="SAV41" s="9"/>
      <c r="SAW41" s="9"/>
      <c r="SAX41" s="9"/>
      <c r="SAY41" s="9"/>
      <c r="SAZ41" s="9"/>
      <c r="SBA41" s="9"/>
      <c r="SBB41" s="9"/>
      <c r="SBC41" s="9"/>
      <c r="SBD41" s="9"/>
      <c r="SBE41" s="9"/>
      <c r="SBF41" s="9"/>
      <c r="SBG41" s="9"/>
      <c r="SBH41" s="9"/>
      <c r="SBI41" s="9"/>
      <c r="SBJ41" s="9"/>
      <c r="SBK41" s="9"/>
      <c r="SBL41" s="9"/>
      <c r="SBM41" s="9"/>
      <c r="SBN41" s="9"/>
      <c r="SBO41" s="9"/>
      <c r="SBP41" s="9"/>
      <c r="SBQ41" s="9"/>
      <c r="SBR41" s="9"/>
      <c r="SBS41" s="9"/>
      <c r="SBT41" s="9"/>
      <c r="SBU41" s="9"/>
      <c r="SBV41" s="9"/>
      <c r="SBW41" s="9"/>
      <c r="SBX41" s="9"/>
      <c r="SBY41" s="9"/>
      <c r="SBZ41" s="9"/>
      <c r="SCA41" s="9"/>
      <c r="SCB41" s="9"/>
      <c r="SCC41" s="9"/>
      <c r="SCD41" s="9"/>
      <c r="SCE41" s="9"/>
      <c r="SCF41" s="9"/>
      <c r="SCG41" s="9"/>
      <c r="SCH41" s="9"/>
      <c r="SCI41" s="9"/>
      <c r="SCJ41" s="9"/>
      <c r="SCK41" s="9"/>
      <c r="SCL41" s="9"/>
      <c r="SCM41" s="9"/>
      <c r="SCN41" s="9"/>
      <c r="SCO41" s="9"/>
      <c r="SCP41" s="9"/>
      <c r="SCQ41" s="9"/>
      <c r="SCR41" s="9"/>
      <c r="SCS41" s="9"/>
      <c r="SCT41" s="9"/>
      <c r="SCU41" s="9"/>
      <c r="SCV41" s="9"/>
      <c r="SCW41" s="9"/>
      <c r="SCX41" s="9"/>
      <c r="SCY41" s="9"/>
      <c r="SCZ41" s="9"/>
      <c r="SDA41" s="9"/>
      <c r="SDB41" s="9"/>
      <c r="SDC41" s="9"/>
      <c r="SDD41" s="9"/>
      <c r="SDE41" s="9"/>
      <c r="SDF41" s="9"/>
      <c r="SDG41" s="9"/>
      <c r="SDH41" s="9"/>
      <c r="SDI41" s="9"/>
      <c r="SDJ41" s="9"/>
      <c r="SDK41" s="9"/>
      <c r="SDL41" s="9"/>
      <c r="SDM41" s="9"/>
      <c r="SDN41" s="9"/>
      <c r="SDO41" s="9"/>
      <c r="SDP41" s="9"/>
      <c r="SDQ41" s="9"/>
      <c r="SDR41" s="9"/>
      <c r="SDS41" s="9"/>
      <c r="SDT41" s="9"/>
      <c r="SDU41" s="9"/>
      <c r="SDV41" s="9"/>
      <c r="SDW41" s="9"/>
      <c r="SDX41" s="9"/>
      <c r="SDY41" s="9"/>
      <c r="SDZ41" s="9"/>
      <c r="SEA41" s="9"/>
      <c r="SEB41" s="9"/>
      <c r="SEC41" s="9"/>
      <c r="SED41" s="9"/>
      <c r="SEE41" s="9"/>
      <c r="SEF41" s="9"/>
      <c r="SEG41" s="9"/>
      <c r="SEH41" s="9"/>
      <c r="SEI41" s="9"/>
      <c r="SEJ41" s="9"/>
      <c r="SEK41" s="9"/>
      <c r="SEL41" s="9"/>
      <c r="SEM41" s="9"/>
      <c r="SEN41" s="9"/>
      <c r="SEO41" s="9"/>
      <c r="SEP41" s="9"/>
      <c r="SEQ41" s="9"/>
      <c r="SER41" s="9"/>
      <c r="SES41" s="9"/>
      <c r="SET41" s="9"/>
      <c r="SEU41" s="9"/>
      <c r="SEV41" s="9"/>
      <c r="SEW41" s="9"/>
      <c r="SEX41" s="9"/>
      <c r="SEY41" s="9"/>
      <c r="SEZ41" s="9"/>
      <c r="SFA41" s="9"/>
      <c r="SFB41" s="9"/>
      <c r="SFC41" s="9"/>
      <c r="SFD41" s="9"/>
      <c r="SFE41" s="9"/>
      <c r="SFF41" s="9"/>
      <c r="SFG41" s="9"/>
      <c r="SFH41" s="9"/>
      <c r="SFI41" s="9"/>
      <c r="SFJ41" s="9"/>
      <c r="SFK41" s="9"/>
      <c r="SFL41" s="9"/>
      <c r="SFM41" s="9"/>
      <c r="SFN41" s="9"/>
      <c r="SFO41" s="9"/>
      <c r="SFP41" s="9"/>
      <c r="SFQ41" s="9"/>
      <c r="SFR41" s="9"/>
      <c r="SFS41" s="9"/>
      <c r="SFT41" s="9"/>
      <c r="SFU41" s="9"/>
      <c r="SFV41" s="9"/>
      <c r="SFW41" s="9"/>
      <c r="SFX41" s="9"/>
      <c r="SFY41" s="9"/>
      <c r="SFZ41" s="9"/>
      <c r="SGA41" s="9"/>
      <c r="SGB41" s="9"/>
      <c r="SGC41" s="9"/>
      <c r="SGD41" s="9"/>
      <c r="SGE41" s="9"/>
      <c r="SGF41" s="9"/>
      <c r="SGG41" s="9"/>
      <c r="SGH41" s="9"/>
      <c r="SGI41" s="9"/>
      <c r="SGJ41" s="9"/>
      <c r="SGK41" s="9"/>
      <c r="SGL41" s="9"/>
      <c r="SGM41" s="9"/>
      <c r="SGN41" s="9"/>
      <c r="SGO41" s="9"/>
      <c r="SGP41" s="9"/>
      <c r="SGQ41" s="9"/>
      <c r="SGR41" s="9"/>
      <c r="SGS41" s="9"/>
      <c r="SGT41" s="9"/>
      <c r="SGU41" s="9"/>
      <c r="SGV41" s="9"/>
      <c r="SGW41" s="9"/>
      <c r="SGX41" s="9"/>
      <c r="SGY41" s="9"/>
      <c r="SGZ41" s="9"/>
      <c r="SHA41" s="9"/>
      <c r="SHB41" s="9"/>
      <c r="SHC41" s="9"/>
      <c r="SHD41" s="9"/>
      <c r="SHE41" s="9"/>
      <c r="SHF41" s="9"/>
      <c r="SHG41" s="9"/>
      <c r="SHH41" s="9"/>
      <c r="SHI41" s="9"/>
      <c r="SHJ41" s="9"/>
      <c r="SHK41" s="9"/>
      <c r="SHL41" s="9"/>
      <c r="SHM41" s="9"/>
      <c r="SHN41" s="9"/>
      <c r="SHO41" s="9"/>
      <c r="SHP41" s="9"/>
      <c r="SHQ41" s="9"/>
      <c r="SHR41" s="9"/>
      <c r="SHS41" s="9"/>
      <c r="SHT41" s="9"/>
      <c r="SHU41" s="9"/>
      <c r="SHV41" s="9"/>
      <c r="SHW41" s="9"/>
      <c r="SHX41" s="9"/>
      <c r="SHY41" s="9"/>
      <c r="SHZ41" s="9"/>
      <c r="SIA41" s="9"/>
      <c r="SIB41" s="9"/>
      <c r="SIC41" s="9"/>
      <c r="SID41" s="9"/>
      <c r="SIE41" s="9"/>
      <c r="SIF41" s="9"/>
      <c r="SIG41" s="9"/>
      <c r="SIH41" s="9"/>
      <c r="SII41" s="9"/>
      <c r="SIJ41" s="9"/>
      <c r="SIK41" s="9"/>
      <c r="SIL41" s="9"/>
      <c r="SIM41" s="9"/>
      <c r="SIN41" s="9"/>
      <c r="SIO41" s="9"/>
      <c r="SIP41" s="9"/>
      <c r="SIQ41" s="9"/>
      <c r="SIR41" s="9"/>
      <c r="SIS41" s="9"/>
      <c r="SIT41" s="9"/>
      <c r="SIU41" s="9"/>
      <c r="SIV41" s="9"/>
      <c r="SIW41" s="9"/>
      <c r="SIX41" s="9"/>
      <c r="SIY41" s="9"/>
      <c r="SIZ41" s="9"/>
      <c r="SJA41" s="9"/>
      <c r="SJB41" s="9"/>
      <c r="SJC41" s="9"/>
      <c r="SJD41" s="9"/>
      <c r="SJE41" s="9"/>
      <c r="SJF41" s="9"/>
      <c r="SJG41" s="9"/>
      <c r="SJH41" s="9"/>
      <c r="SJI41" s="9"/>
      <c r="SJJ41" s="9"/>
      <c r="SJK41" s="9"/>
      <c r="SJL41" s="9"/>
      <c r="SJM41" s="9"/>
      <c r="SJN41" s="9"/>
      <c r="SJO41" s="9"/>
      <c r="SJP41" s="9"/>
      <c r="SJQ41" s="9"/>
      <c r="SJR41" s="9"/>
      <c r="SJS41" s="9"/>
      <c r="SJT41" s="9"/>
      <c r="SJU41" s="9"/>
      <c r="SJV41" s="9"/>
      <c r="SJW41" s="9"/>
      <c r="SJX41" s="9"/>
      <c r="SJY41" s="9"/>
      <c r="SJZ41" s="9"/>
      <c r="SKA41" s="9"/>
      <c r="SKB41" s="9"/>
      <c r="SKC41" s="9"/>
      <c r="SKD41" s="9"/>
      <c r="SKE41" s="9"/>
      <c r="SKF41" s="9"/>
      <c r="SKG41" s="9"/>
      <c r="SKH41" s="9"/>
      <c r="SKI41" s="9"/>
      <c r="SKJ41" s="9"/>
      <c r="SKK41" s="9"/>
      <c r="SKL41" s="9"/>
      <c r="SKM41" s="9"/>
      <c r="SKN41" s="9"/>
      <c r="SKO41" s="9"/>
      <c r="SKP41" s="9"/>
      <c r="SKQ41" s="9"/>
      <c r="SKR41" s="9"/>
      <c r="SKS41" s="9"/>
      <c r="SKT41" s="9"/>
      <c r="SKU41" s="9"/>
      <c r="SKV41" s="9"/>
      <c r="SKW41" s="9"/>
      <c r="SKX41" s="9"/>
      <c r="SKY41" s="9"/>
      <c r="SKZ41" s="9"/>
      <c r="SLA41" s="9"/>
      <c r="SLB41" s="9"/>
      <c r="SLC41" s="9"/>
      <c r="SLD41" s="9"/>
      <c r="SLE41" s="9"/>
      <c r="SLF41" s="9"/>
      <c r="SLG41" s="9"/>
      <c r="SLH41" s="9"/>
      <c r="SLI41" s="9"/>
      <c r="SLJ41" s="9"/>
      <c r="SLK41" s="9"/>
      <c r="SLL41" s="9"/>
      <c r="SLM41" s="9"/>
      <c r="SLN41" s="9"/>
      <c r="SLO41" s="9"/>
      <c r="SLP41" s="9"/>
      <c r="SLQ41" s="9"/>
      <c r="SLR41" s="9"/>
      <c r="SLS41" s="9"/>
      <c r="SLT41" s="9"/>
      <c r="SLU41" s="9"/>
      <c r="SLV41" s="9"/>
      <c r="SLW41" s="9"/>
      <c r="SLX41" s="9"/>
      <c r="SLY41" s="9"/>
      <c r="SLZ41" s="9"/>
      <c r="SMA41" s="9"/>
      <c r="SMB41" s="9"/>
      <c r="SMC41" s="9"/>
      <c r="SMD41" s="9"/>
      <c r="SME41" s="9"/>
      <c r="SMF41" s="9"/>
      <c r="SMG41" s="9"/>
      <c r="SMH41" s="9"/>
      <c r="SMI41" s="9"/>
      <c r="SMJ41" s="9"/>
      <c r="SMK41" s="9"/>
      <c r="SML41" s="9"/>
      <c r="SMM41" s="9"/>
      <c r="SMN41" s="9"/>
      <c r="SMO41" s="9"/>
      <c r="SMP41" s="9"/>
      <c r="SMQ41" s="9"/>
      <c r="SMR41" s="9"/>
      <c r="SMS41" s="9"/>
      <c r="SMT41" s="9"/>
      <c r="SMU41" s="9"/>
      <c r="SMV41" s="9"/>
      <c r="SMW41" s="9"/>
      <c r="SMX41" s="9"/>
      <c r="SMY41" s="9"/>
      <c r="SMZ41" s="9"/>
      <c r="SNA41" s="9"/>
      <c r="SNB41" s="9"/>
      <c r="SNC41" s="9"/>
      <c r="SND41" s="9"/>
      <c r="SNE41" s="9"/>
      <c r="SNF41" s="9"/>
      <c r="SNG41" s="9"/>
      <c r="SNH41" s="9"/>
      <c r="SNI41" s="9"/>
      <c r="SNJ41" s="9"/>
      <c r="SNK41" s="9"/>
      <c r="SNL41" s="9"/>
      <c r="SNM41" s="9"/>
      <c r="SNN41" s="9"/>
      <c r="SNO41" s="9"/>
      <c r="SNP41" s="9"/>
      <c r="SNQ41" s="9"/>
      <c r="SNR41" s="9"/>
      <c r="SNS41" s="9"/>
      <c r="SNT41" s="9"/>
      <c r="SNU41" s="9"/>
      <c r="SNV41" s="9"/>
      <c r="SNW41" s="9"/>
      <c r="SNX41" s="9"/>
      <c r="SNY41" s="9"/>
      <c r="SNZ41" s="9"/>
      <c r="SOA41" s="9"/>
      <c r="SOB41" s="9"/>
      <c r="SOC41" s="9"/>
      <c r="SOD41" s="9"/>
      <c r="SOE41" s="9"/>
      <c r="SOF41" s="9"/>
      <c r="SOG41" s="9"/>
      <c r="SOH41" s="9"/>
      <c r="SOI41" s="9"/>
      <c r="SOJ41" s="9"/>
      <c r="SOK41" s="9"/>
      <c r="SOL41" s="9"/>
      <c r="SOM41" s="9"/>
      <c r="SON41" s="9"/>
      <c r="SOO41" s="9"/>
      <c r="SOP41" s="9"/>
      <c r="SOQ41" s="9"/>
      <c r="SOR41" s="9"/>
      <c r="SOS41" s="9"/>
      <c r="SOT41" s="9"/>
      <c r="SOU41" s="9"/>
      <c r="SOV41" s="9"/>
      <c r="SOW41" s="9"/>
      <c r="SOX41" s="9"/>
      <c r="SOY41" s="9"/>
      <c r="SOZ41" s="9"/>
      <c r="SPA41" s="9"/>
      <c r="SPB41" s="9"/>
      <c r="SPC41" s="9"/>
      <c r="SPD41" s="9"/>
      <c r="SPE41" s="9"/>
      <c r="SPF41" s="9"/>
      <c r="SPG41" s="9"/>
      <c r="SPH41" s="9"/>
      <c r="SPI41" s="9"/>
      <c r="SPJ41" s="9"/>
      <c r="SPK41" s="9"/>
      <c r="SPL41" s="9"/>
      <c r="SPM41" s="9"/>
      <c r="SPN41" s="9"/>
      <c r="SPO41" s="9"/>
      <c r="SPP41" s="9"/>
      <c r="SPQ41" s="9"/>
      <c r="SPR41" s="9"/>
      <c r="SPS41" s="9"/>
      <c r="SPT41" s="9"/>
      <c r="SPU41" s="9"/>
      <c r="SPV41" s="9"/>
      <c r="SPW41" s="9"/>
      <c r="SPX41" s="9"/>
      <c r="SPY41" s="9"/>
      <c r="SPZ41" s="9"/>
      <c r="SQA41" s="9"/>
      <c r="SQB41" s="9"/>
      <c r="SQC41" s="9"/>
      <c r="SQD41" s="9"/>
      <c r="SQE41" s="9"/>
      <c r="SQF41" s="9"/>
      <c r="SQG41" s="9"/>
      <c r="SQH41" s="9"/>
      <c r="SQI41" s="9"/>
      <c r="SQJ41" s="9"/>
      <c r="SQK41" s="9"/>
      <c r="SQL41" s="9"/>
      <c r="SQM41" s="9"/>
      <c r="SQN41" s="9"/>
      <c r="SQO41" s="9"/>
      <c r="SQP41" s="9"/>
      <c r="SQQ41" s="9"/>
      <c r="SQR41" s="9"/>
      <c r="SQS41" s="9"/>
      <c r="SQT41" s="9"/>
      <c r="SQU41" s="9"/>
      <c r="SQV41" s="9"/>
      <c r="SQW41" s="9"/>
      <c r="SQX41" s="9"/>
      <c r="SQY41" s="9"/>
      <c r="SQZ41" s="9"/>
      <c r="SRA41" s="9"/>
      <c r="SRB41" s="9"/>
      <c r="SRC41" s="9"/>
      <c r="SRD41" s="9"/>
      <c r="SRE41" s="9"/>
      <c r="SRF41" s="9"/>
      <c r="SRG41" s="9"/>
      <c r="SRH41" s="9"/>
      <c r="SRI41" s="9"/>
      <c r="SRJ41" s="9"/>
      <c r="SRK41" s="9"/>
      <c r="SRL41" s="9"/>
      <c r="SRM41" s="9"/>
      <c r="SRN41" s="9"/>
      <c r="SRO41" s="9"/>
      <c r="SRP41" s="9"/>
      <c r="SRQ41" s="9"/>
      <c r="SRR41" s="9"/>
      <c r="SRS41" s="9"/>
      <c r="SRT41" s="9"/>
      <c r="SRU41" s="9"/>
      <c r="SRV41" s="9"/>
      <c r="SRW41" s="9"/>
      <c r="SRX41" s="9"/>
      <c r="SRY41" s="9"/>
      <c r="SRZ41" s="9"/>
      <c r="SSA41" s="9"/>
      <c r="SSB41" s="9"/>
      <c r="SSC41" s="9"/>
      <c r="SSD41" s="9"/>
      <c r="SSE41" s="9"/>
      <c r="SSF41" s="9"/>
      <c r="SSG41" s="9"/>
      <c r="SSH41" s="9"/>
      <c r="SSI41" s="9"/>
      <c r="SSJ41" s="9"/>
      <c r="SSK41" s="9"/>
      <c r="SSL41" s="9"/>
      <c r="SSM41" s="9"/>
      <c r="SSN41" s="9"/>
      <c r="SSO41" s="9"/>
      <c r="SSP41" s="9"/>
      <c r="SSQ41" s="9"/>
      <c r="SSR41" s="9"/>
      <c r="SSS41" s="9"/>
      <c r="SST41" s="9"/>
      <c r="SSU41" s="9"/>
      <c r="SSV41" s="9"/>
      <c r="SSW41" s="9"/>
      <c r="SSX41" s="9"/>
      <c r="SSY41" s="9"/>
      <c r="SSZ41" s="9"/>
      <c r="STA41" s="9"/>
      <c r="STB41" s="9"/>
      <c r="STC41" s="9"/>
      <c r="STD41" s="9"/>
      <c r="STE41" s="9"/>
      <c r="STF41" s="9"/>
      <c r="STG41" s="9"/>
      <c r="STH41" s="9"/>
      <c r="STI41" s="9"/>
      <c r="STJ41" s="9"/>
      <c r="STK41" s="9"/>
      <c r="STL41" s="9"/>
      <c r="STM41" s="9"/>
      <c r="STN41" s="9"/>
      <c r="STO41" s="9"/>
      <c r="STP41" s="9"/>
      <c r="STQ41" s="9"/>
      <c r="STR41" s="9"/>
      <c r="STS41" s="9"/>
      <c r="STT41" s="9"/>
      <c r="STU41" s="9"/>
      <c r="STV41" s="9"/>
      <c r="STW41" s="9"/>
      <c r="STX41" s="9"/>
      <c r="STY41" s="9"/>
      <c r="STZ41" s="9"/>
      <c r="SUA41" s="9"/>
      <c r="SUB41" s="9"/>
      <c r="SUC41" s="9"/>
      <c r="SUD41" s="9"/>
      <c r="SUE41" s="9"/>
      <c r="SUF41" s="9"/>
      <c r="SUG41" s="9"/>
      <c r="SUH41" s="9"/>
      <c r="SUI41" s="9"/>
      <c r="SUJ41" s="9"/>
      <c r="SUK41" s="9"/>
      <c r="SUL41" s="9"/>
      <c r="SUM41" s="9"/>
      <c r="SUN41" s="9"/>
      <c r="SUO41" s="9"/>
      <c r="SUP41" s="9"/>
      <c r="SUQ41" s="9"/>
      <c r="SUR41" s="9"/>
      <c r="SUS41" s="9"/>
      <c r="SUT41" s="9"/>
      <c r="SUU41" s="9"/>
      <c r="SUV41" s="9"/>
      <c r="SUW41" s="9"/>
      <c r="SUX41" s="9"/>
      <c r="SUY41" s="9"/>
      <c r="SUZ41" s="9"/>
      <c r="SVA41" s="9"/>
      <c r="SVB41" s="9"/>
      <c r="SVC41" s="9"/>
      <c r="SVD41" s="9"/>
      <c r="SVE41" s="9"/>
      <c r="SVF41" s="9"/>
      <c r="SVG41" s="9"/>
      <c r="SVH41" s="9"/>
      <c r="SVI41" s="9"/>
      <c r="SVJ41" s="9"/>
      <c r="SVK41" s="9"/>
      <c r="SVL41" s="9"/>
      <c r="SVM41" s="9"/>
      <c r="SVN41" s="9"/>
      <c r="SVO41" s="9"/>
      <c r="SVP41" s="9"/>
      <c r="SVQ41" s="9"/>
      <c r="SVR41" s="9"/>
      <c r="SVS41" s="9"/>
      <c r="SVT41" s="9"/>
      <c r="SVU41" s="9"/>
      <c r="SVV41" s="9"/>
      <c r="SVW41" s="9"/>
      <c r="SVX41" s="9"/>
      <c r="SVY41" s="9"/>
      <c r="SVZ41" s="9"/>
      <c r="SWA41" s="9"/>
      <c r="SWB41" s="9"/>
      <c r="SWC41" s="9"/>
      <c r="SWD41" s="9"/>
      <c r="SWE41" s="9"/>
      <c r="SWF41" s="9"/>
      <c r="SWG41" s="9"/>
      <c r="SWH41" s="9"/>
      <c r="SWI41" s="9"/>
      <c r="SWJ41" s="9"/>
      <c r="SWK41" s="9"/>
      <c r="SWL41" s="9"/>
      <c r="SWM41" s="9"/>
      <c r="SWN41" s="9"/>
      <c r="SWO41" s="9"/>
      <c r="SWP41" s="9"/>
      <c r="SWQ41" s="9"/>
      <c r="SWR41" s="9"/>
      <c r="SWS41" s="9"/>
      <c r="SWT41" s="9"/>
      <c r="SWU41" s="9"/>
      <c r="SWV41" s="9"/>
      <c r="SWW41" s="9"/>
      <c r="SWX41" s="9"/>
      <c r="SWY41" s="9"/>
      <c r="SWZ41" s="9"/>
      <c r="SXA41" s="9"/>
      <c r="SXB41" s="9"/>
      <c r="SXC41" s="9"/>
      <c r="SXD41" s="9"/>
      <c r="SXE41" s="9"/>
      <c r="SXF41" s="9"/>
      <c r="SXG41" s="9"/>
      <c r="SXH41" s="9"/>
      <c r="SXI41" s="9"/>
      <c r="SXJ41" s="9"/>
      <c r="SXK41" s="9"/>
      <c r="SXL41" s="9"/>
      <c r="SXM41" s="9"/>
      <c r="SXN41" s="9"/>
      <c r="SXO41" s="9"/>
      <c r="SXP41" s="9"/>
      <c r="SXQ41" s="9"/>
      <c r="SXR41" s="9"/>
      <c r="SXS41" s="9"/>
      <c r="SXT41" s="9"/>
      <c r="SXU41" s="9"/>
      <c r="SXV41" s="9"/>
      <c r="SXW41" s="9"/>
      <c r="SXX41" s="9"/>
      <c r="SXY41" s="9"/>
      <c r="SXZ41" s="9"/>
      <c r="SYA41" s="9"/>
      <c r="SYB41" s="9"/>
      <c r="SYC41" s="9"/>
      <c r="SYD41" s="9"/>
      <c r="SYE41" s="9"/>
      <c r="SYF41" s="9"/>
      <c r="SYG41" s="9"/>
      <c r="SYH41" s="9"/>
      <c r="SYI41" s="9"/>
      <c r="SYJ41" s="9"/>
      <c r="SYK41" s="9"/>
      <c r="SYL41" s="9"/>
      <c r="SYM41" s="9"/>
      <c r="SYN41" s="9"/>
      <c r="SYO41" s="9"/>
      <c r="SYP41" s="9"/>
      <c r="SYQ41" s="9"/>
      <c r="SYR41" s="9"/>
      <c r="SYS41" s="9"/>
      <c r="SYT41" s="9"/>
      <c r="SYU41" s="9"/>
      <c r="SYV41" s="9"/>
      <c r="SYW41" s="9"/>
      <c r="SYX41" s="9"/>
      <c r="SYY41" s="9"/>
      <c r="SYZ41" s="9"/>
      <c r="SZA41" s="9"/>
      <c r="SZB41" s="9"/>
      <c r="SZC41" s="9"/>
      <c r="SZD41" s="9"/>
      <c r="SZE41" s="9"/>
      <c r="SZF41" s="9"/>
      <c r="SZG41" s="9"/>
      <c r="SZH41" s="9"/>
      <c r="SZI41" s="9"/>
      <c r="SZJ41" s="9"/>
      <c r="SZK41" s="9"/>
      <c r="SZL41" s="9"/>
      <c r="SZM41" s="9"/>
      <c r="SZN41" s="9"/>
      <c r="SZO41" s="9"/>
      <c r="SZP41" s="9"/>
      <c r="SZQ41" s="9"/>
      <c r="SZR41" s="9"/>
      <c r="SZS41" s="9"/>
      <c r="SZT41" s="9"/>
      <c r="SZU41" s="9"/>
      <c r="SZV41" s="9"/>
      <c r="SZW41" s="9"/>
      <c r="SZX41" s="9"/>
      <c r="SZY41" s="9"/>
      <c r="SZZ41" s="9"/>
      <c r="TAA41" s="9"/>
      <c r="TAB41" s="9"/>
      <c r="TAC41" s="9"/>
      <c r="TAD41" s="9"/>
      <c r="TAE41" s="9"/>
      <c r="TAF41" s="9"/>
      <c r="TAG41" s="9"/>
      <c r="TAH41" s="9"/>
      <c r="TAI41" s="9"/>
      <c r="TAJ41" s="9"/>
      <c r="TAK41" s="9"/>
      <c r="TAL41" s="9"/>
      <c r="TAM41" s="9"/>
      <c r="TAN41" s="9"/>
      <c r="TAO41" s="9"/>
      <c r="TAP41" s="9"/>
      <c r="TAQ41" s="9"/>
      <c r="TAR41" s="9"/>
      <c r="TAS41" s="9"/>
      <c r="TAT41" s="9"/>
      <c r="TAU41" s="9"/>
      <c r="TAV41" s="9"/>
      <c r="TAW41" s="9"/>
      <c r="TAX41" s="9"/>
      <c r="TAY41" s="9"/>
      <c r="TAZ41" s="9"/>
      <c r="TBA41" s="9"/>
      <c r="TBB41" s="9"/>
      <c r="TBC41" s="9"/>
      <c r="TBD41" s="9"/>
      <c r="TBE41" s="9"/>
      <c r="TBF41" s="9"/>
      <c r="TBG41" s="9"/>
      <c r="TBH41" s="9"/>
      <c r="TBI41" s="9"/>
      <c r="TBJ41" s="9"/>
      <c r="TBK41" s="9"/>
      <c r="TBL41" s="9"/>
      <c r="TBM41" s="9"/>
      <c r="TBN41" s="9"/>
      <c r="TBO41" s="9"/>
      <c r="TBP41" s="9"/>
      <c r="TBQ41" s="9"/>
      <c r="TBR41" s="9"/>
      <c r="TBS41" s="9"/>
      <c r="TBT41" s="9"/>
      <c r="TBU41" s="9"/>
      <c r="TBV41" s="9"/>
      <c r="TBW41" s="9"/>
      <c r="TBX41" s="9"/>
      <c r="TBY41" s="9"/>
      <c r="TBZ41" s="9"/>
      <c r="TCA41" s="9"/>
      <c r="TCB41" s="9"/>
      <c r="TCC41" s="9"/>
      <c r="TCD41" s="9"/>
      <c r="TCE41" s="9"/>
      <c r="TCF41" s="9"/>
      <c r="TCG41" s="9"/>
      <c r="TCH41" s="9"/>
      <c r="TCI41" s="9"/>
      <c r="TCJ41" s="9"/>
      <c r="TCK41" s="9"/>
      <c r="TCL41" s="9"/>
      <c r="TCM41" s="9"/>
      <c r="TCN41" s="9"/>
      <c r="TCO41" s="9"/>
      <c r="TCP41" s="9"/>
      <c r="TCQ41" s="9"/>
      <c r="TCR41" s="9"/>
      <c r="TCS41" s="9"/>
      <c r="TCT41" s="9"/>
      <c r="TCU41" s="9"/>
      <c r="TCV41" s="9"/>
      <c r="TCW41" s="9"/>
      <c r="TCX41" s="9"/>
      <c r="TCY41" s="9"/>
      <c r="TCZ41" s="9"/>
      <c r="TDA41" s="9"/>
      <c r="TDB41" s="9"/>
      <c r="TDC41" s="9"/>
      <c r="TDD41" s="9"/>
      <c r="TDE41" s="9"/>
      <c r="TDF41" s="9"/>
      <c r="TDG41" s="9"/>
      <c r="TDH41" s="9"/>
      <c r="TDI41" s="9"/>
      <c r="TDJ41" s="9"/>
      <c r="TDK41" s="9"/>
      <c r="TDL41" s="9"/>
      <c r="TDM41" s="9"/>
      <c r="TDN41" s="9"/>
      <c r="TDO41" s="9"/>
      <c r="TDP41" s="9"/>
      <c r="TDQ41" s="9"/>
      <c r="TDR41" s="9"/>
      <c r="TDS41" s="9"/>
      <c r="TDT41" s="9"/>
      <c r="TDU41" s="9"/>
      <c r="TDV41" s="9"/>
      <c r="TDW41" s="9"/>
      <c r="TDX41" s="9"/>
      <c r="TDY41" s="9"/>
      <c r="TDZ41" s="9"/>
      <c r="TEA41" s="9"/>
      <c r="TEB41" s="9"/>
      <c r="TEC41" s="9"/>
      <c r="TED41" s="9"/>
      <c r="TEE41" s="9"/>
      <c r="TEF41" s="9"/>
      <c r="TEG41" s="9"/>
      <c r="TEH41" s="9"/>
      <c r="TEI41" s="9"/>
      <c r="TEJ41" s="9"/>
      <c r="TEK41" s="9"/>
      <c r="TEL41" s="9"/>
      <c r="TEM41" s="9"/>
      <c r="TEN41" s="9"/>
      <c r="TEO41" s="9"/>
      <c r="TEP41" s="9"/>
      <c r="TEQ41" s="9"/>
      <c r="TER41" s="9"/>
      <c r="TES41" s="9"/>
      <c r="TET41" s="9"/>
      <c r="TEU41" s="9"/>
      <c r="TEV41" s="9"/>
      <c r="TEW41" s="9"/>
      <c r="TEX41" s="9"/>
      <c r="TEY41" s="9"/>
      <c r="TEZ41" s="9"/>
      <c r="TFA41" s="9"/>
      <c r="TFB41" s="9"/>
      <c r="TFC41" s="9"/>
      <c r="TFD41" s="9"/>
      <c r="TFE41" s="9"/>
      <c r="TFF41" s="9"/>
      <c r="TFG41" s="9"/>
      <c r="TFH41" s="9"/>
      <c r="TFI41" s="9"/>
      <c r="TFJ41" s="9"/>
      <c r="TFK41" s="9"/>
      <c r="TFL41" s="9"/>
      <c r="TFM41" s="9"/>
      <c r="TFN41" s="9"/>
      <c r="TFO41" s="9"/>
      <c r="TFP41" s="9"/>
      <c r="TFQ41" s="9"/>
      <c r="TFR41" s="9"/>
      <c r="TFS41" s="9"/>
      <c r="TFT41" s="9"/>
      <c r="TFU41" s="9"/>
      <c r="TFV41" s="9"/>
      <c r="TFW41" s="9"/>
      <c r="TFX41" s="9"/>
      <c r="TFY41" s="9"/>
      <c r="TFZ41" s="9"/>
      <c r="TGA41" s="9"/>
      <c r="TGB41" s="9"/>
      <c r="TGC41" s="9"/>
      <c r="TGD41" s="9"/>
      <c r="TGE41" s="9"/>
      <c r="TGF41" s="9"/>
      <c r="TGG41" s="9"/>
      <c r="TGH41" s="9"/>
      <c r="TGI41" s="9"/>
      <c r="TGJ41" s="9"/>
      <c r="TGK41" s="9"/>
      <c r="TGL41" s="9"/>
      <c r="TGM41" s="9"/>
      <c r="TGN41" s="9"/>
      <c r="TGO41" s="9"/>
      <c r="TGP41" s="9"/>
      <c r="TGQ41" s="9"/>
      <c r="TGR41" s="9"/>
      <c r="TGS41" s="9"/>
      <c r="TGT41" s="9"/>
      <c r="TGU41" s="9"/>
      <c r="TGV41" s="9"/>
      <c r="TGW41" s="9"/>
      <c r="TGX41" s="9"/>
      <c r="TGY41" s="9"/>
      <c r="TGZ41" s="9"/>
      <c r="THA41" s="9"/>
      <c r="THB41" s="9"/>
      <c r="THC41" s="9"/>
      <c r="THD41" s="9"/>
      <c r="THE41" s="9"/>
      <c r="THF41" s="9"/>
      <c r="THG41" s="9"/>
      <c r="THH41" s="9"/>
      <c r="THI41" s="9"/>
      <c r="THJ41" s="9"/>
      <c r="THK41" s="9"/>
      <c r="THL41" s="9"/>
      <c r="THM41" s="9"/>
      <c r="THN41" s="9"/>
      <c r="THO41" s="9"/>
      <c r="THP41" s="9"/>
      <c r="THQ41" s="9"/>
      <c r="THR41" s="9"/>
      <c r="THS41" s="9"/>
      <c r="THT41" s="9"/>
      <c r="THU41" s="9"/>
      <c r="THV41" s="9"/>
      <c r="THW41" s="9"/>
      <c r="THX41" s="9"/>
      <c r="THY41" s="9"/>
      <c r="THZ41" s="9"/>
      <c r="TIA41" s="9"/>
      <c r="TIB41" s="9"/>
      <c r="TIC41" s="9"/>
      <c r="TID41" s="9"/>
      <c r="TIE41" s="9"/>
      <c r="TIF41" s="9"/>
      <c r="TIG41" s="9"/>
      <c r="TIH41" s="9"/>
      <c r="TII41" s="9"/>
      <c r="TIJ41" s="9"/>
      <c r="TIK41" s="9"/>
      <c r="TIL41" s="9"/>
      <c r="TIM41" s="9"/>
      <c r="TIN41" s="9"/>
      <c r="TIO41" s="9"/>
      <c r="TIP41" s="9"/>
      <c r="TIQ41" s="9"/>
      <c r="TIR41" s="9"/>
      <c r="TIS41" s="9"/>
      <c r="TIT41" s="9"/>
      <c r="TIU41" s="9"/>
      <c r="TIV41" s="9"/>
      <c r="TIW41" s="9"/>
      <c r="TIX41" s="9"/>
      <c r="TIY41" s="9"/>
      <c r="TIZ41" s="9"/>
      <c r="TJA41" s="9"/>
      <c r="TJB41" s="9"/>
      <c r="TJC41" s="9"/>
      <c r="TJD41" s="9"/>
      <c r="TJE41" s="9"/>
      <c r="TJF41" s="9"/>
      <c r="TJG41" s="9"/>
      <c r="TJH41" s="9"/>
      <c r="TJI41" s="9"/>
      <c r="TJJ41" s="9"/>
      <c r="TJK41" s="9"/>
      <c r="TJL41" s="9"/>
      <c r="TJM41" s="9"/>
      <c r="TJN41" s="9"/>
      <c r="TJO41" s="9"/>
      <c r="TJP41" s="9"/>
      <c r="TJQ41" s="9"/>
      <c r="TJR41" s="9"/>
      <c r="TJS41" s="9"/>
      <c r="TJT41" s="9"/>
      <c r="TJU41" s="9"/>
      <c r="TJV41" s="9"/>
      <c r="TJW41" s="9"/>
      <c r="TJX41" s="9"/>
      <c r="TJY41" s="9"/>
      <c r="TJZ41" s="9"/>
      <c r="TKA41" s="9"/>
      <c r="TKB41" s="9"/>
      <c r="TKC41" s="9"/>
      <c r="TKD41" s="9"/>
      <c r="TKE41" s="9"/>
      <c r="TKF41" s="9"/>
      <c r="TKG41" s="9"/>
      <c r="TKH41" s="9"/>
      <c r="TKI41" s="9"/>
      <c r="TKJ41" s="9"/>
      <c r="TKK41" s="9"/>
      <c r="TKL41" s="9"/>
      <c r="TKM41" s="9"/>
      <c r="TKN41" s="9"/>
      <c r="TKO41" s="9"/>
      <c r="TKP41" s="9"/>
      <c r="TKQ41" s="9"/>
      <c r="TKR41" s="9"/>
      <c r="TKS41" s="9"/>
      <c r="TKT41" s="9"/>
      <c r="TKU41" s="9"/>
      <c r="TKV41" s="9"/>
      <c r="TKW41" s="9"/>
      <c r="TKX41" s="9"/>
      <c r="TKY41" s="9"/>
      <c r="TKZ41" s="9"/>
      <c r="TLA41" s="9"/>
      <c r="TLB41" s="9"/>
      <c r="TLC41" s="9"/>
      <c r="TLD41" s="9"/>
      <c r="TLE41" s="9"/>
      <c r="TLF41" s="9"/>
      <c r="TLG41" s="9"/>
      <c r="TLH41" s="9"/>
      <c r="TLI41" s="9"/>
      <c r="TLJ41" s="9"/>
      <c r="TLK41" s="9"/>
      <c r="TLL41" s="9"/>
      <c r="TLM41" s="9"/>
      <c r="TLN41" s="9"/>
      <c r="TLO41" s="9"/>
      <c r="TLP41" s="9"/>
      <c r="TLQ41" s="9"/>
      <c r="TLR41" s="9"/>
      <c r="TLS41" s="9"/>
      <c r="TLT41" s="9"/>
      <c r="TLU41" s="9"/>
      <c r="TLV41" s="9"/>
      <c r="TLW41" s="9"/>
      <c r="TLX41" s="9"/>
      <c r="TLY41" s="9"/>
      <c r="TLZ41" s="9"/>
      <c r="TMA41" s="9"/>
      <c r="TMB41" s="9"/>
      <c r="TMC41" s="9"/>
      <c r="TMD41" s="9"/>
      <c r="TME41" s="9"/>
      <c r="TMF41" s="9"/>
      <c r="TMG41" s="9"/>
      <c r="TMH41" s="9"/>
      <c r="TMI41" s="9"/>
      <c r="TMJ41" s="9"/>
      <c r="TMK41" s="9"/>
      <c r="TML41" s="9"/>
      <c r="TMM41" s="9"/>
      <c r="TMN41" s="9"/>
      <c r="TMO41" s="9"/>
      <c r="TMP41" s="9"/>
      <c r="TMQ41" s="9"/>
      <c r="TMR41" s="9"/>
      <c r="TMS41" s="9"/>
      <c r="TMT41" s="9"/>
      <c r="TMU41" s="9"/>
      <c r="TMV41" s="9"/>
      <c r="TMW41" s="9"/>
      <c r="TMX41" s="9"/>
      <c r="TMY41" s="9"/>
      <c r="TMZ41" s="9"/>
      <c r="TNA41" s="9"/>
      <c r="TNB41" s="9"/>
      <c r="TNC41" s="9"/>
      <c r="TND41" s="9"/>
      <c r="TNE41" s="9"/>
      <c r="TNF41" s="9"/>
      <c r="TNG41" s="9"/>
      <c r="TNH41" s="9"/>
      <c r="TNI41" s="9"/>
      <c r="TNJ41" s="9"/>
      <c r="TNK41" s="9"/>
      <c r="TNL41" s="9"/>
      <c r="TNM41" s="9"/>
      <c r="TNN41" s="9"/>
      <c r="TNO41" s="9"/>
      <c r="TNP41" s="9"/>
      <c r="TNQ41" s="9"/>
      <c r="TNR41" s="9"/>
      <c r="TNS41" s="9"/>
      <c r="TNT41" s="9"/>
      <c r="TNU41" s="9"/>
      <c r="TNV41" s="9"/>
      <c r="TNW41" s="9"/>
      <c r="TNX41" s="9"/>
      <c r="TNY41" s="9"/>
      <c r="TNZ41" s="9"/>
      <c r="TOA41" s="9"/>
      <c r="TOB41" s="9"/>
      <c r="TOC41" s="9"/>
      <c r="TOD41" s="9"/>
      <c r="TOE41" s="9"/>
      <c r="TOF41" s="9"/>
      <c r="TOG41" s="9"/>
      <c r="TOH41" s="9"/>
      <c r="TOI41" s="9"/>
      <c r="TOJ41" s="9"/>
      <c r="TOK41" s="9"/>
      <c r="TOL41" s="9"/>
      <c r="TOM41" s="9"/>
      <c r="TON41" s="9"/>
      <c r="TOO41" s="9"/>
      <c r="TOP41" s="9"/>
      <c r="TOQ41" s="9"/>
      <c r="TOR41" s="9"/>
      <c r="TOS41" s="9"/>
      <c r="TOT41" s="9"/>
      <c r="TOU41" s="9"/>
      <c r="TOV41" s="9"/>
      <c r="TOW41" s="9"/>
      <c r="TOX41" s="9"/>
      <c r="TOY41" s="9"/>
      <c r="TOZ41" s="9"/>
      <c r="TPA41" s="9"/>
      <c r="TPB41" s="9"/>
      <c r="TPC41" s="9"/>
      <c r="TPD41" s="9"/>
      <c r="TPE41" s="9"/>
      <c r="TPF41" s="9"/>
      <c r="TPG41" s="9"/>
      <c r="TPH41" s="9"/>
      <c r="TPI41" s="9"/>
      <c r="TPJ41" s="9"/>
      <c r="TPK41" s="9"/>
      <c r="TPL41" s="9"/>
      <c r="TPM41" s="9"/>
      <c r="TPN41" s="9"/>
      <c r="TPO41" s="9"/>
      <c r="TPP41" s="9"/>
      <c r="TPQ41" s="9"/>
      <c r="TPR41" s="9"/>
      <c r="TPS41" s="9"/>
      <c r="TPT41" s="9"/>
      <c r="TPU41" s="9"/>
      <c r="TPV41" s="9"/>
      <c r="TPW41" s="9"/>
      <c r="TPX41" s="9"/>
      <c r="TPY41" s="9"/>
      <c r="TPZ41" s="9"/>
      <c r="TQA41" s="9"/>
      <c r="TQB41" s="9"/>
      <c r="TQC41" s="9"/>
      <c r="TQD41" s="9"/>
      <c r="TQE41" s="9"/>
      <c r="TQF41" s="9"/>
      <c r="TQG41" s="9"/>
      <c r="TQH41" s="9"/>
      <c r="TQI41" s="9"/>
      <c r="TQJ41" s="9"/>
      <c r="TQK41" s="9"/>
      <c r="TQL41" s="9"/>
      <c r="TQM41" s="9"/>
      <c r="TQN41" s="9"/>
      <c r="TQO41" s="9"/>
      <c r="TQP41" s="9"/>
      <c r="TQQ41" s="9"/>
      <c r="TQR41" s="9"/>
      <c r="TQS41" s="9"/>
      <c r="TQT41" s="9"/>
      <c r="TQU41" s="9"/>
      <c r="TQV41" s="9"/>
      <c r="TQW41" s="9"/>
      <c r="TQX41" s="9"/>
      <c r="TQY41" s="9"/>
      <c r="TQZ41" s="9"/>
      <c r="TRA41" s="9"/>
      <c r="TRB41" s="9"/>
      <c r="TRC41" s="9"/>
      <c r="TRD41" s="9"/>
      <c r="TRE41" s="9"/>
      <c r="TRF41" s="9"/>
      <c r="TRG41" s="9"/>
      <c r="TRH41" s="9"/>
      <c r="TRI41" s="9"/>
      <c r="TRJ41" s="9"/>
      <c r="TRK41" s="9"/>
      <c r="TRL41" s="9"/>
      <c r="TRM41" s="9"/>
      <c r="TRN41" s="9"/>
      <c r="TRO41" s="9"/>
      <c r="TRP41" s="9"/>
      <c r="TRQ41" s="9"/>
      <c r="TRR41" s="9"/>
      <c r="TRS41" s="9"/>
      <c r="TRT41" s="9"/>
      <c r="TRU41" s="9"/>
      <c r="TRV41" s="9"/>
      <c r="TRW41" s="9"/>
      <c r="TRX41" s="9"/>
      <c r="TRY41" s="9"/>
      <c r="TRZ41" s="9"/>
      <c r="TSA41" s="9"/>
      <c r="TSB41" s="9"/>
      <c r="TSC41" s="9"/>
      <c r="TSD41" s="9"/>
      <c r="TSE41" s="9"/>
      <c r="TSF41" s="9"/>
      <c r="TSG41" s="9"/>
      <c r="TSH41" s="9"/>
      <c r="TSI41" s="9"/>
      <c r="TSJ41" s="9"/>
      <c r="TSK41" s="9"/>
      <c r="TSL41" s="9"/>
      <c r="TSM41" s="9"/>
      <c r="TSN41" s="9"/>
      <c r="TSO41" s="9"/>
      <c r="TSP41" s="9"/>
      <c r="TSQ41" s="9"/>
      <c r="TSR41" s="9"/>
      <c r="TSS41" s="9"/>
      <c r="TST41" s="9"/>
      <c r="TSU41" s="9"/>
      <c r="TSV41" s="9"/>
      <c r="TSW41" s="9"/>
      <c r="TSX41" s="9"/>
      <c r="TSY41" s="9"/>
      <c r="TSZ41" s="9"/>
      <c r="TTA41" s="9"/>
      <c r="TTB41" s="9"/>
      <c r="TTC41" s="9"/>
      <c r="TTD41" s="9"/>
      <c r="TTE41" s="9"/>
      <c r="TTF41" s="9"/>
      <c r="TTG41" s="9"/>
      <c r="TTH41" s="9"/>
      <c r="TTI41" s="9"/>
      <c r="TTJ41" s="9"/>
      <c r="TTK41" s="9"/>
      <c r="TTL41" s="9"/>
      <c r="TTM41" s="9"/>
      <c r="TTN41" s="9"/>
      <c r="TTO41" s="9"/>
      <c r="TTP41" s="9"/>
      <c r="TTQ41" s="9"/>
      <c r="TTR41" s="9"/>
      <c r="TTS41" s="9"/>
      <c r="TTT41" s="9"/>
      <c r="TTU41" s="9"/>
      <c r="TTV41" s="9"/>
      <c r="TTW41" s="9"/>
      <c r="TTX41" s="9"/>
      <c r="TTY41" s="9"/>
      <c r="TTZ41" s="9"/>
      <c r="TUA41" s="9"/>
      <c r="TUB41" s="9"/>
      <c r="TUC41" s="9"/>
      <c r="TUD41" s="9"/>
      <c r="TUE41" s="9"/>
      <c r="TUF41" s="9"/>
      <c r="TUG41" s="9"/>
      <c r="TUH41" s="9"/>
      <c r="TUI41" s="9"/>
      <c r="TUJ41" s="9"/>
      <c r="TUK41" s="9"/>
      <c r="TUL41" s="9"/>
      <c r="TUM41" s="9"/>
      <c r="TUN41" s="9"/>
      <c r="TUO41" s="9"/>
      <c r="TUP41" s="9"/>
      <c r="TUQ41" s="9"/>
      <c r="TUR41" s="9"/>
      <c r="TUS41" s="9"/>
      <c r="TUT41" s="9"/>
      <c r="TUU41" s="9"/>
      <c r="TUV41" s="9"/>
      <c r="TUW41" s="9"/>
      <c r="TUX41" s="9"/>
      <c r="TUY41" s="9"/>
      <c r="TUZ41" s="9"/>
      <c r="TVA41" s="9"/>
      <c r="TVB41" s="9"/>
      <c r="TVC41" s="9"/>
      <c r="TVD41" s="9"/>
      <c r="TVE41" s="9"/>
      <c r="TVF41" s="9"/>
      <c r="TVG41" s="9"/>
      <c r="TVH41" s="9"/>
      <c r="TVI41" s="9"/>
      <c r="TVJ41" s="9"/>
      <c r="TVK41" s="9"/>
      <c r="TVL41" s="9"/>
      <c r="TVM41" s="9"/>
      <c r="TVN41" s="9"/>
      <c r="TVO41" s="9"/>
      <c r="TVP41" s="9"/>
      <c r="TVQ41" s="9"/>
      <c r="TVR41" s="9"/>
      <c r="TVS41" s="9"/>
      <c r="TVT41" s="9"/>
      <c r="TVU41" s="9"/>
      <c r="TVV41" s="9"/>
      <c r="TVW41" s="9"/>
      <c r="TVX41" s="9"/>
      <c r="TVY41" s="9"/>
      <c r="TVZ41" s="9"/>
      <c r="TWA41" s="9"/>
      <c r="TWB41" s="9"/>
      <c r="TWC41" s="9"/>
      <c r="TWD41" s="9"/>
      <c r="TWE41" s="9"/>
      <c r="TWF41" s="9"/>
      <c r="TWG41" s="9"/>
      <c r="TWH41" s="9"/>
      <c r="TWI41" s="9"/>
      <c r="TWJ41" s="9"/>
      <c r="TWK41" s="9"/>
      <c r="TWL41" s="9"/>
      <c r="TWM41" s="9"/>
      <c r="TWN41" s="9"/>
      <c r="TWO41" s="9"/>
      <c r="TWP41" s="9"/>
      <c r="TWQ41" s="9"/>
      <c r="TWR41" s="9"/>
      <c r="TWS41" s="9"/>
      <c r="TWT41" s="9"/>
      <c r="TWU41" s="9"/>
      <c r="TWV41" s="9"/>
      <c r="TWW41" s="9"/>
      <c r="TWX41" s="9"/>
      <c r="TWY41" s="9"/>
      <c r="TWZ41" s="9"/>
      <c r="TXA41" s="9"/>
      <c r="TXB41" s="9"/>
      <c r="TXC41" s="9"/>
      <c r="TXD41" s="9"/>
      <c r="TXE41" s="9"/>
      <c r="TXF41" s="9"/>
      <c r="TXG41" s="9"/>
      <c r="TXH41" s="9"/>
      <c r="TXI41" s="9"/>
      <c r="TXJ41" s="9"/>
      <c r="TXK41" s="9"/>
      <c r="TXL41" s="9"/>
      <c r="TXM41" s="9"/>
      <c r="TXN41" s="9"/>
      <c r="TXO41" s="9"/>
      <c r="TXP41" s="9"/>
      <c r="TXQ41" s="9"/>
      <c r="TXR41" s="9"/>
      <c r="TXS41" s="9"/>
      <c r="TXT41" s="9"/>
      <c r="TXU41" s="9"/>
      <c r="TXV41" s="9"/>
      <c r="TXW41" s="9"/>
      <c r="TXX41" s="9"/>
      <c r="TXY41" s="9"/>
      <c r="TXZ41" s="9"/>
      <c r="TYA41" s="9"/>
      <c r="TYB41" s="9"/>
      <c r="TYC41" s="9"/>
      <c r="TYD41" s="9"/>
      <c r="TYE41" s="9"/>
      <c r="TYF41" s="9"/>
      <c r="TYG41" s="9"/>
      <c r="TYH41" s="9"/>
      <c r="TYI41" s="9"/>
      <c r="TYJ41" s="9"/>
      <c r="TYK41" s="9"/>
      <c r="TYL41" s="9"/>
      <c r="TYM41" s="9"/>
      <c r="TYN41" s="9"/>
      <c r="TYO41" s="9"/>
      <c r="TYP41" s="9"/>
      <c r="TYQ41" s="9"/>
      <c r="TYR41" s="9"/>
      <c r="TYS41" s="9"/>
      <c r="TYT41" s="9"/>
      <c r="TYU41" s="9"/>
      <c r="TYV41" s="9"/>
      <c r="TYW41" s="9"/>
      <c r="TYX41" s="9"/>
      <c r="TYY41" s="9"/>
      <c r="TYZ41" s="9"/>
      <c r="TZA41" s="9"/>
      <c r="TZB41" s="9"/>
      <c r="TZC41" s="9"/>
      <c r="TZD41" s="9"/>
      <c r="TZE41" s="9"/>
      <c r="TZF41" s="9"/>
      <c r="TZG41" s="9"/>
      <c r="TZH41" s="9"/>
      <c r="TZI41" s="9"/>
      <c r="TZJ41" s="9"/>
      <c r="TZK41" s="9"/>
      <c r="TZL41" s="9"/>
      <c r="TZM41" s="9"/>
      <c r="TZN41" s="9"/>
      <c r="TZO41" s="9"/>
      <c r="TZP41" s="9"/>
      <c r="TZQ41" s="9"/>
      <c r="TZR41" s="9"/>
      <c r="TZS41" s="9"/>
      <c r="TZT41" s="9"/>
      <c r="TZU41" s="9"/>
      <c r="TZV41" s="9"/>
      <c r="TZW41" s="9"/>
      <c r="TZX41" s="9"/>
      <c r="TZY41" s="9"/>
      <c r="TZZ41" s="9"/>
      <c r="UAA41" s="9"/>
      <c r="UAB41" s="9"/>
      <c r="UAC41" s="9"/>
      <c r="UAD41" s="9"/>
      <c r="UAE41" s="9"/>
      <c r="UAF41" s="9"/>
      <c r="UAG41" s="9"/>
      <c r="UAH41" s="9"/>
      <c r="UAI41" s="9"/>
      <c r="UAJ41" s="9"/>
      <c r="UAK41" s="9"/>
      <c r="UAL41" s="9"/>
      <c r="UAM41" s="9"/>
      <c r="UAN41" s="9"/>
      <c r="UAO41" s="9"/>
      <c r="UAP41" s="9"/>
      <c r="UAQ41" s="9"/>
      <c r="UAR41" s="9"/>
      <c r="UAS41" s="9"/>
      <c r="UAT41" s="9"/>
      <c r="UAU41" s="9"/>
      <c r="UAV41" s="9"/>
      <c r="UAW41" s="9"/>
      <c r="UAX41" s="9"/>
      <c r="UAY41" s="9"/>
      <c r="UAZ41" s="9"/>
      <c r="UBA41" s="9"/>
      <c r="UBB41" s="9"/>
      <c r="UBC41" s="9"/>
      <c r="UBD41" s="9"/>
      <c r="UBE41" s="9"/>
      <c r="UBF41" s="9"/>
      <c r="UBG41" s="9"/>
      <c r="UBH41" s="9"/>
      <c r="UBI41" s="9"/>
      <c r="UBJ41" s="9"/>
      <c r="UBK41" s="9"/>
      <c r="UBL41" s="9"/>
      <c r="UBM41" s="9"/>
      <c r="UBN41" s="9"/>
      <c r="UBO41" s="9"/>
      <c r="UBP41" s="9"/>
      <c r="UBQ41" s="9"/>
      <c r="UBR41" s="9"/>
      <c r="UBS41" s="9"/>
      <c r="UBT41" s="9"/>
      <c r="UBU41" s="9"/>
      <c r="UBV41" s="9"/>
      <c r="UBW41" s="9"/>
      <c r="UBX41" s="9"/>
      <c r="UBY41" s="9"/>
      <c r="UBZ41" s="9"/>
      <c r="UCA41" s="9"/>
      <c r="UCB41" s="9"/>
      <c r="UCC41" s="9"/>
      <c r="UCD41" s="9"/>
      <c r="UCE41" s="9"/>
      <c r="UCF41" s="9"/>
      <c r="UCG41" s="9"/>
      <c r="UCH41" s="9"/>
      <c r="UCI41" s="9"/>
      <c r="UCJ41" s="9"/>
      <c r="UCK41" s="9"/>
      <c r="UCL41" s="9"/>
      <c r="UCM41" s="9"/>
      <c r="UCN41" s="9"/>
      <c r="UCO41" s="9"/>
      <c r="UCP41" s="9"/>
      <c r="UCQ41" s="9"/>
      <c r="UCR41" s="9"/>
      <c r="UCS41" s="9"/>
      <c r="UCT41" s="9"/>
      <c r="UCU41" s="9"/>
      <c r="UCV41" s="9"/>
      <c r="UCW41" s="9"/>
      <c r="UCX41" s="9"/>
      <c r="UCY41" s="9"/>
      <c r="UCZ41" s="9"/>
      <c r="UDA41" s="9"/>
      <c r="UDB41" s="9"/>
      <c r="UDC41" s="9"/>
      <c r="UDD41" s="9"/>
      <c r="UDE41" s="9"/>
      <c r="UDF41" s="9"/>
      <c r="UDG41" s="9"/>
      <c r="UDH41" s="9"/>
      <c r="UDI41" s="9"/>
      <c r="UDJ41" s="9"/>
      <c r="UDK41" s="9"/>
      <c r="UDL41" s="9"/>
      <c r="UDM41" s="9"/>
      <c r="UDN41" s="9"/>
      <c r="UDO41" s="9"/>
      <c r="UDP41" s="9"/>
      <c r="UDQ41" s="9"/>
      <c r="UDR41" s="9"/>
      <c r="UDS41" s="9"/>
      <c r="UDT41" s="9"/>
      <c r="UDU41" s="9"/>
      <c r="UDV41" s="9"/>
      <c r="UDW41" s="9"/>
      <c r="UDX41" s="9"/>
      <c r="UDY41" s="9"/>
      <c r="UDZ41" s="9"/>
      <c r="UEA41" s="9"/>
      <c r="UEB41" s="9"/>
      <c r="UEC41" s="9"/>
      <c r="UED41" s="9"/>
      <c r="UEE41" s="9"/>
      <c r="UEF41" s="9"/>
      <c r="UEG41" s="9"/>
      <c r="UEH41" s="9"/>
      <c r="UEI41" s="9"/>
      <c r="UEJ41" s="9"/>
      <c r="UEK41" s="9"/>
      <c r="UEL41" s="9"/>
      <c r="UEM41" s="9"/>
      <c r="UEN41" s="9"/>
      <c r="UEO41" s="9"/>
      <c r="UEP41" s="9"/>
      <c r="UEQ41" s="9"/>
      <c r="UER41" s="9"/>
      <c r="UES41" s="9"/>
      <c r="UET41" s="9"/>
      <c r="UEU41" s="9"/>
      <c r="UEV41" s="9"/>
      <c r="UEW41" s="9"/>
      <c r="UEX41" s="9"/>
      <c r="UEY41" s="9"/>
      <c r="UEZ41" s="9"/>
      <c r="UFA41" s="9"/>
      <c r="UFB41" s="9"/>
      <c r="UFC41" s="9"/>
      <c r="UFD41" s="9"/>
      <c r="UFE41" s="9"/>
      <c r="UFF41" s="9"/>
      <c r="UFG41" s="9"/>
      <c r="UFH41" s="9"/>
      <c r="UFI41" s="9"/>
      <c r="UFJ41" s="9"/>
      <c r="UFK41" s="9"/>
      <c r="UFL41" s="9"/>
      <c r="UFM41" s="9"/>
      <c r="UFN41" s="9"/>
      <c r="UFO41" s="9"/>
      <c r="UFP41" s="9"/>
      <c r="UFQ41" s="9"/>
      <c r="UFR41" s="9"/>
      <c r="UFS41" s="9"/>
      <c r="UFT41" s="9"/>
      <c r="UFU41" s="9"/>
      <c r="UFV41" s="9"/>
      <c r="UFW41" s="9"/>
      <c r="UFX41" s="9"/>
      <c r="UFY41" s="9"/>
      <c r="UFZ41" s="9"/>
      <c r="UGA41" s="9"/>
      <c r="UGB41" s="9"/>
      <c r="UGC41" s="9"/>
      <c r="UGD41" s="9"/>
      <c r="UGE41" s="9"/>
      <c r="UGF41" s="9"/>
      <c r="UGG41" s="9"/>
      <c r="UGH41" s="9"/>
      <c r="UGI41" s="9"/>
      <c r="UGJ41" s="9"/>
      <c r="UGK41" s="9"/>
      <c r="UGL41" s="9"/>
      <c r="UGM41" s="9"/>
      <c r="UGN41" s="9"/>
      <c r="UGO41" s="9"/>
      <c r="UGP41" s="9"/>
      <c r="UGQ41" s="9"/>
      <c r="UGR41" s="9"/>
      <c r="UGS41" s="9"/>
      <c r="UGT41" s="9"/>
      <c r="UGU41" s="9"/>
      <c r="UGV41" s="9"/>
      <c r="UGW41" s="9"/>
      <c r="UGX41" s="9"/>
      <c r="UGY41" s="9"/>
      <c r="UGZ41" s="9"/>
      <c r="UHA41" s="9"/>
      <c r="UHB41" s="9"/>
      <c r="UHC41" s="9"/>
      <c r="UHD41" s="9"/>
      <c r="UHE41" s="9"/>
      <c r="UHF41" s="9"/>
      <c r="UHG41" s="9"/>
      <c r="UHH41" s="9"/>
      <c r="UHI41" s="9"/>
      <c r="UHJ41" s="9"/>
      <c r="UHK41" s="9"/>
      <c r="UHL41" s="9"/>
      <c r="UHM41" s="9"/>
      <c r="UHN41" s="9"/>
      <c r="UHO41" s="9"/>
      <c r="UHP41" s="9"/>
      <c r="UHQ41" s="9"/>
      <c r="UHR41" s="9"/>
      <c r="UHS41" s="9"/>
      <c r="UHT41" s="9"/>
      <c r="UHU41" s="9"/>
      <c r="UHV41" s="9"/>
      <c r="UHW41" s="9"/>
      <c r="UHX41" s="9"/>
      <c r="UHY41" s="9"/>
      <c r="UHZ41" s="9"/>
      <c r="UIA41" s="9"/>
      <c r="UIB41" s="9"/>
      <c r="UIC41" s="9"/>
      <c r="UID41" s="9"/>
      <c r="UIE41" s="9"/>
      <c r="UIF41" s="9"/>
      <c r="UIG41" s="9"/>
      <c r="UIH41" s="9"/>
      <c r="UII41" s="9"/>
      <c r="UIJ41" s="9"/>
      <c r="UIK41" s="9"/>
      <c r="UIL41" s="9"/>
      <c r="UIM41" s="9"/>
      <c r="UIN41" s="9"/>
      <c r="UIO41" s="9"/>
      <c r="UIP41" s="9"/>
      <c r="UIQ41" s="9"/>
      <c r="UIR41" s="9"/>
      <c r="UIS41" s="9"/>
      <c r="UIT41" s="9"/>
      <c r="UIU41" s="9"/>
      <c r="UIV41" s="9"/>
      <c r="UIW41" s="9"/>
      <c r="UIX41" s="9"/>
      <c r="UIY41" s="9"/>
      <c r="UIZ41" s="9"/>
      <c r="UJA41" s="9"/>
      <c r="UJB41" s="9"/>
      <c r="UJC41" s="9"/>
      <c r="UJD41" s="9"/>
      <c r="UJE41" s="9"/>
      <c r="UJF41" s="9"/>
      <c r="UJG41" s="9"/>
      <c r="UJH41" s="9"/>
      <c r="UJI41" s="9"/>
      <c r="UJJ41" s="9"/>
      <c r="UJK41" s="9"/>
      <c r="UJL41" s="9"/>
      <c r="UJM41" s="9"/>
      <c r="UJN41" s="9"/>
      <c r="UJO41" s="9"/>
      <c r="UJP41" s="9"/>
      <c r="UJQ41" s="9"/>
      <c r="UJR41" s="9"/>
      <c r="UJS41" s="9"/>
      <c r="UJT41" s="9"/>
      <c r="UJU41" s="9"/>
      <c r="UJV41" s="9"/>
      <c r="UJW41" s="9"/>
      <c r="UJX41" s="9"/>
      <c r="UJY41" s="9"/>
      <c r="UJZ41" s="9"/>
      <c r="UKA41" s="9"/>
      <c r="UKB41" s="9"/>
      <c r="UKC41" s="9"/>
      <c r="UKD41" s="9"/>
      <c r="UKE41" s="9"/>
      <c r="UKF41" s="9"/>
      <c r="UKG41" s="9"/>
      <c r="UKH41" s="9"/>
      <c r="UKI41" s="9"/>
      <c r="UKJ41" s="9"/>
      <c r="UKK41" s="9"/>
      <c r="UKL41" s="9"/>
      <c r="UKM41" s="9"/>
      <c r="UKN41" s="9"/>
      <c r="UKO41" s="9"/>
      <c r="UKP41" s="9"/>
      <c r="UKQ41" s="9"/>
      <c r="UKR41" s="9"/>
      <c r="UKS41" s="9"/>
      <c r="UKT41" s="9"/>
      <c r="UKU41" s="9"/>
      <c r="UKV41" s="9"/>
      <c r="UKW41" s="9"/>
      <c r="UKX41" s="9"/>
      <c r="UKY41" s="9"/>
      <c r="UKZ41" s="9"/>
      <c r="ULA41" s="9"/>
      <c r="ULB41" s="9"/>
      <c r="ULC41" s="9"/>
      <c r="ULD41" s="9"/>
      <c r="ULE41" s="9"/>
      <c r="ULF41" s="9"/>
      <c r="ULG41" s="9"/>
      <c r="ULH41" s="9"/>
      <c r="ULI41" s="9"/>
      <c r="ULJ41" s="9"/>
      <c r="ULK41" s="9"/>
      <c r="ULL41" s="9"/>
      <c r="ULM41" s="9"/>
      <c r="ULN41" s="9"/>
      <c r="ULO41" s="9"/>
      <c r="ULP41" s="9"/>
      <c r="ULQ41" s="9"/>
      <c r="ULR41" s="9"/>
      <c r="ULS41" s="9"/>
      <c r="ULT41" s="9"/>
      <c r="ULU41" s="9"/>
      <c r="ULV41" s="9"/>
      <c r="ULW41" s="9"/>
      <c r="ULX41" s="9"/>
      <c r="ULY41" s="9"/>
      <c r="ULZ41" s="9"/>
      <c r="UMA41" s="9"/>
      <c r="UMB41" s="9"/>
      <c r="UMC41" s="9"/>
      <c r="UMD41" s="9"/>
      <c r="UME41" s="9"/>
      <c r="UMF41" s="9"/>
      <c r="UMG41" s="9"/>
      <c r="UMH41" s="9"/>
      <c r="UMI41" s="9"/>
      <c r="UMJ41" s="9"/>
      <c r="UMK41" s="9"/>
      <c r="UML41" s="9"/>
      <c r="UMM41" s="9"/>
      <c r="UMN41" s="9"/>
      <c r="UMO41" s="9"/>
      <c r="UMP41" s="9"/>
      <c r="UMQ41" s="9"/>
      <c r="UMR41" s="9"/>
      <c r="UMS41" s="9"/>
      <c r="UMT41" s="9"/>
      <c r="UMU41" s="9"/>
      <c r="UMV41" s="9"/>
      <c r="UMW41" s="9"/>
      <c r="UMX41" s="9"/>
      <c r="UMY41" s="9"/>
      <c r="UMZ41" s="9"/>
      <c r="UNA41" s="9"/>
      <c r="UNB41" s="9"/>
      <c r="UNC41" s="9"/>
      <c r="UND41" s="9"/>
      <c r="UNE41" s="9"/>
      <c r="UNF41" s="9"/>
      <c r="UNG41" s="9"/>
      <c r="UNH41" s="9"/>
      <c r="UNI41" s="9"/>
      <c r="UNJ41" s="9"/>
      <c r="UNK41" s="9"/>
      <c r="UNL41" s="9"/>
      <c r="UNM41" s="9"/>
      <c r="UNN41" s="9"/>
      <c r="UNO41" s="9"/>
      <c r="UNP41" s="9"/>
      <c r="UNQ41" s="9"/>
      <c r="UNR41" s="9"/>
      <c r="UNS41" s="9"/>
      <c r="UNT41" s="9"/>
      <c r="UNU41" s="9"/>
      <c r="UNV41" s="9"/>
      <c r="UNW41" s="9"/>
      <c r="UNX41" s="9"/>
      <c r="UNY41" s="9"/>
      <c r="UNZ41" s="9"/>
      <c r="UOA41" s="9"/>
      <c r="UOB41" s="9"/>
      <c r="UOC41" s="9"/>
      <c r="UOD41" s="9"/>
      <c r="UOE41" s="9"/>
      <c r="UOF41" s="9"/>
      <c r="UOG41" s="9"/>
      <c r="UOH41" s="9"/>
      <c r="UOI41" s="9"/>
      <c r="UOJ41" s="9"/>
      <c r="UOK41" s="9"/>
      <c r="UOL41" s="9"/>
      <c r="UOM41" s="9"/>
      <c r="UON41" s="9"/>
      <c r="UOO41" s="9"/>
      <c r="UOP41" s="9"/>
      <c r="UOQ41" s="9"/>
      <c r="UOR41" s="9"/>
      <c r="UOS41" s="9"/>
      <c r="UOT41" s="9"/>
      <c r="UOU41" s="9"/>
      <c r="UOV41" s="9"/>
      <c r="UOW41" s="9"/>
      <c r="UOX41" s="9"/>
      <c r="UOY41" s="9"/>
      <c r="UOZ41" s="9"/>
      <c r="UPA41" s="9"/>
      <c r="UPB41" s="9"/>
      <c r="UPC41" s="9"/>
      <c r="UPD41" s="9"/>
      <c r="UPE41" s="9"/>
      <c r="UPF41" s="9"/>
      <c r="UPG41" s="9"/>
      <c r="UPH41" s="9"/>
      <c r="UPI41" s="9"/>
      <c r="UPJ41" s="9"/>
      <c r="UPK41" s="9"/>
      <c r="UPL41" s="9"/>
      <c r="UPM41" s="9"/>
      <c r="UPN41" s="9"/>
      <c r="UPO41" s="9"/>
      <c r="UPP41" s="9"/>
      <c r="UPQ41" s="9"/>
      <c r="UPR41" s="9"/>
      <c r="UPS41" s="9"/>
      <c r="UPT41" s="9"/>
      <c r="UPU41" s="9"/>
      <c r="UPV41" s="9"/>
      <c r="UPW41" s="9"/>
      <c r="UPX41" s="9"/>
      <c r="UPY41" s="9"/>
      <c r="UPZ41" s="9"/>
      <c r="UQA41" s="9"/>
      <c r="UQB41" s="9"/>
      <c r="UQC41" s="9"/>
      <c r="UQD41" s="9"/>
      <c r="UQE41" s="9"/>
      <c r="UQF41" s="9"/>
      <c r="UQG41" s="9"/>
      <c r="UQH41" s="9"/>
      <c r="UQI41" s="9"/>
      <c r="UQJ41" s="9"/>
      <c r="UQK41" s="9"/>
      <c r="UQL41" s="9"/>
      <c r="UQM41" s="9"/>
      <c r="UQN41" s="9"/>
      <c r="UQO41" s="9"/>
      <c r="UQP41" s="9"/>
      <c r="UQQ41" s="9"/>
      <c r="UQR41" s="9"/>
      <c r="UQS41" s="9"/>
      <c r="UQT41" s="9"/>
      <c r="UQU41" s="9"/>
      <c r="UQV41" s="9"/>
      <c r="UQW41" s="9"/>
      <c r="UQX41" s="9"/>
      <c r="UQY41" s="9"/>
      <c r="UQZ41" s="9"/>
      <c r="URA41" s="9"/>
      <c r="URB41" s="9"/>
      <c r="URC41" s="9"/>
      <c r="URD41" s="9"/>
      <c r="URE41" s="9"/>
      <c r="URF41" s="9"/>
      <c r="URG41" s="9"/>
      <c r="URH41" s="9"/>
      <c r="URI41" s="9"/>
      <c r="URJ41" s="9"/>
      <c r="URK41" s="9"/>
      <c r="URL41" s="9"/>
      <c r="URM41" s="9"/>
      <c r="URN41" s="9"/>
      <c r="URO41" s="9"/>
      <c r="URP41" s="9"/>
      <c r="URQ41" s="9"/>
      <c r="URR41" s="9"/>
      <c r="URS41" s="9"/>
      <c r="URT41" s="9"/>
      <c r="URU41" s="9"/>
      <c r="URV41" s="9"/>
      <c r="URW41" s="9"/>
      <c r="URX41" s="9"/>
      <c r="URY41" s="9"/>
      <c r="URZ41" s="9"/>
      <c r="USA41" s="9"/>
      <c r="USB41" s="9"/>
      <c r="USC41" s="9"/>
      <c r="USD41" s="9"/>
      <c r="USE41" s="9"/>
      <c r="USF41" s="9"/>
      <c r="USG41" s="9"/>
      <c r="USH41" s="9"/>
      <c r="USI41" s="9"/>
      <c r="USJ41" s="9"/>
      <c r="USK41" s="9"/>
      <c r="USL41" s="9"/>
      <c r="USM41" s="9"/>
      <c r="USN41" s="9"/>
      <c r="USO41" s="9"/>
      <c r="USP41" s="9"/>
      <c r="USQ41" s="9"/>
      <c r="USR41" s="9"/>
      <c r="USS41" s="9"/>
      <c r="UST41" s="9"/>
      <c r="USU41" s="9"/>
      <c r="USV41" s="9"/>
      <c r="USW41" s="9"/>
      <c r="USX41" s="9"/>
      <c r="USY41" s="9"/>
      <c r="USZ41" s="9"/>
      <c r="UTA41" s="9"/>
      <c r="UTB41" s="9"/>
      <c r="UTC41" s="9"/>
      <c r="UTD41" s="9"/>
      <c r="UTE41" s="9"/>
      <c r="UTF41" s="9"/>
      <c r="UTG41" s="9"/>
      <c r="UTH41" s="9"/>
      <c r="UTI41" s="9"/>
      <c r="UTJ41" s="9"/>
      <c r="UTK41" s="9"/>
      <c r="UTL41" s="9"/>
      <c r="UTM41" s="9"/>
      <c r="UTN41" s="9"/>
      <c r="UTO41" s="9"/>
      <c r="UTP41" s="9"/>
      <c r="UTQ41" s="9"/>
      <c r="UTR41" s="9"/>
      <c r="UTS41" s="9"/>
      <c r="UTT41" s="9"/>
      <c r="UTU41" s="9"/>
      <c r="UTV41" s="9"/>
      <c r="UTW41" s="9"/>
      <c r="UTX41" s="9"/>
      <c r="UTY41" s="9"/>
      <c r="UTZ41" s="9"/>
      <c r="UUA41" s="9"/>
      <c r="UUB41" s="9"/>
      <c r="UUC41" s="9"/>
      <c r="UUD41" s="9"/>
      <c r="UUE41" s="9"/>
      <c r="UUF41" s="9"/>
      <c r="UUG41" s="9"/>
      <c r="UUH41" s="9"/>
      <c r="UUI41" s="9"/>
      <c r="UUJ41" s="9"/>
      <c r="UUK41" s="9"/>
      <c r="UUL41" s="9"/>
      <c r="UUM41" s="9"/>
      <c r="UUN41" s="9"/>
      <c r="UUO41" s="9"/>
      <c r="UUP41" s="9"/>
      <c r="UUQ41" s="9"/>
      <c r="UUR41" s="9"/>
      <c r="UUS41" s="9"/>
      <c r="UUT41" s="9"/>
      <c r="UUU41" s="9"/>
      <c r="UUV41" s="9"/>
      <c r="UUW41" s="9"/>
      <c r="UUX41" s="9"/>
      <c r="UUY41" s="9"/>
      <c r="UUZ41" s="9"/>
      <c r="UVA41" s="9"/>
      <c r="UVB41" s="9"/>
      <c r="UVC41" s="9"/>
      <c r="UVD41" s="9"/>
      <c r="UVE41" s="9"/>
      <c r="UVF41" s="9"/>
      <c r="UVG41" s="9"/>
      <c r="UVH41" s="9"/>
      <c r="UVI41" s="9"/>
      <c r="UVJ41" s="9"/>
      <c r="UVK41" s="9"/>
      <c r="UVL41" s="9"/>
      <c r="UVM41" s="9"/>
      <c r="UVN41" s="9"/>
      <c r="UVO41" s="9"/>
      <c r="UVP41" s="9"/>
      <c r="UVQ41" s="9"/>
      <c r="UVR41" s="9"/>
      <c r="UVS41" s="9"/>
      <c r="UVT41" s="9"/>
      <c r="UVU41" s="9"/>
      <c r="UVV41" s="9"/>
      <c r="UVW41" s="9"/>
      <c r="UVX41" s="9"/>
      <c r="UVY41" s="9"/>
      <c r="UVZ41" s="9"/>
      <c r="UWA41" s="9"/>
      <c r="UWB41" s="9"/>
      <c r="UWC41" s="9"/>
      <c r="UWD41" s="9"/>
      <c r="UWE41" s="9"/>
      <c r="UWF41" s="9"/>
      <c r="UWG41" s="9"/>
      <c r="UWH41" s="9"/>
      <c r="UWI41" s="9"/>
      <c r="UWJ41" s="9"/>
      <c r="UWK41" s="9"/>
      <c r="UWL41" s="9"/>
      <c r="UWM41" s="9"/>
      <c r="UWN41" s="9"/>
      <c r="UWO41" s="9"/>
      <c r="UWP41" s="9"/>
      <c r="UWQ41" s="9"/>
      <c r="UWR41" s="9"/>
      <c r="UWS41" s="9"/>
      <c r="UWT41" s="9"/>
      <c r="UWU41" s="9"/>
      <c r="UWV41" s="9"/>
      <c r="UWW41" s="9"/>
      <c r="UWX41" s="9"/>
      <c r="UWY41" s="9"/>
      <c r="UWZ41" s="9"/>
      <c r="UXA41" s="9"/>
      <c r="UXB41" s="9"/>
      <c r="UXC41" s="9"/>
      <c r="UXD41" s="9"/>
      <c r="UXE41" s="9"/>
      <c r="UXF41" s="9"/>
      <c r="UXG41" s="9"/>
      <c r="UXH41" s="9"/>
      <c r="UXI41" s="9"/>
      <c r="UXJ41" s="9"/>
      <c r="UXK41" s="9"/>
      <c r="UXL41" s="9"/>
      <c r="UXM41" s="9"/>
      <c r="UXN41" s="9"/>
      <c r="UXO41" s="9"/>
      <c r="UXP41" s="9"/>
      <c r="UXQ41" s="9"/>
      <c r="UXR41" s="9"/>
      <c r="UXS41" s="9"/>
      <c r="UXT41" s="9"/>
      <c r="UXU41" s="9"/>
      <c r="UXV41" s="9"/>
      <c r="UXW41" s="9"/>
      <c r="UXX41" s="9"/>
      <c r="UXY41" s="9"/>
      <c r="UXZ41" s="9"/>
      <c r="UYA41" s="9"/>
      <c r="UYB41" s="9"/>
      <c r="UYC41" s="9"/>
      <c r="UYD41" s="9"/>
      <c r="UYE41" s="9"/>
      <c r="UYF41" s="9"/>
      <c r="UYG41" s="9"/>
      <c r="UYH41" s="9"/>
      <c r="UYI41" s="9"/>
      <c r="UYJ41" s="9"/>
      <c r="UYK41" s="9"/>
      <c r="UYL41" s="9"/>
      <c r="UYM41" s="9"/>
      <c r="UYN41" s="9"/>
      <c r="UYO41" s="9"/>
      <c r="UYP41" s="9"/>
      <c r="UYQ41" s="9"/>
      <c r="UYR41" s="9"/>
      <c r="UYS41" s="9"/>
      <c r="UYT41" s="9"/>
      <c r="UYU41" s="9"/>
      <c r="UYV41" s="9"/>
      <c r="UYW41" s="9"/>
      <c r="UYX41" s="9"/>
      <c r="UYY41" s="9"/>
      <c r="UYZ41" s="9"/>
      <c r="UZA41" s="9"/>
      <c r="UZB41" s="9"/>
      <c r="UZC41" s="9"/>
      <c r="UZD41" s="9"/>
      <c r="UZE41" s="9"/>
      <c r="UZF41" s="9"/>
      <c r="UZG41" s="9"/>
      <c r="UZH41" s="9"/>
      <c r="UZI41" s="9"/>
      <c r="UZJ41" s="9"/>
      <c r="UZK41" s="9"/>
      <c r="UZL41" s="9"/>
      <c r="UZM41" s="9"/>
      <c r="UZN41" s="9"/>
      <c r="UZO41" s="9"/>
      <c r="UZP41" s="9"/>
      <c r="UZQ41" s="9"/>
      <c r="UZR41" s="9"/>
      <c r="UZS41" s="9"/>
      <c r="UZT41" s="9"/>
      <c r="UZU41" s="9"/>
      <c r="UZV41" s="9"/>
      <c r="UZW41" s="9"/>
      <c r="UZX41" s="9"/>
      <c r="UZY41" s="9"/>
      <c r="UZZ41" s="9"/>
      <c r="VAA41" s="9"/>
      <c r="VAB41" s="9"/>
      <c r="VAC41" s="9"/>
      <c r="VAD41" s="9"/>
      <c r="VAE41" s="9"/>
      <c r="VAF41" s="9"/>
      <c r="VAG41" s="9"/>
      <c r="VAH41" s="9"/>
      <c r="VAI41" s="9"/>
      <c r="VAJ41" s="9"/>
      <c r="VAK41" s="9"/>
      <c r="VAL41" s="9"/>
      <c r="VAM41" s="9"/>
      <c r="VAN41" s="9"/>
      <c r="VAO41" s="9"/>
      <c r="VAP41" s="9"/>
      <c r="VAQ41" s="9"/>
      <c r="VAR41" s="9"/>
      <c r="VAS41" s="9"/>
      <c r="VAT41" s="9"/>
      <c r="VAU41" s="9"/>
      <c r="VAV41" s="9"/>
      <c r="VAW41" s="9"/>
      <c r="VAX41" s="9"/>
      <c r="VAY41" s="9"/>
      <c r="VAZ41" s="9"/>
      <c r="VBA41" s="9"/>
      <c r="VBB41" s="9"/>
      <c r="VBC41" s="9"/>
      <c r="VBD41" s="9"/>
      <c r="VBE41" s="9"/>
      <c r="VBF41" s="9"/>
      <c r="VBG41" s="9"/>
      <c r="VBH41" s="9"/>
      <c r="VBI41" s="9"/>
      <c r="VBJ41" s="9"/>
      <c r="VBK41" s="9"/>
      <c r="VBL41" s="9"/>
      <c r="VBM41" s="9"/>
      <c r="VBN41" s="9"/>
      <c r="VBO41" s="9"/>
      <c r="VBP41" s="9"/>
      <c r="VBQ41" s="9"/>
      <c r="VBR41" s="9"/>
      <c r="VBS41" s="9"/>
      <c r="VBT41" s="9"/>
      <c r="VBU41" s="9"/>
      <c r="VBV41" s="9"/>
      <c r="VBW41" s="9"/>
      <c r="VBX41" s="9"/>
      <c r="VBY41" s="9"/>
      <c r="VBZ41" s="9"/>
      <c r="VCA41" s="9"/>
      <c r="VCB41" s="9"/>
      <c r="VCC41" s="9"/>
      <c r="VCD41" s="9"/>
      <c r="VCE41" s="9"/>
      <c r="VCF41" s="9"/>
      <c r="VCG41" s="9"/>
      <c r="VCH41" s="9"/>
      <c r="VCI41" s="9"/>
      <c r="VCJ41" s="9"/>
      <c r="VCK41" s="9"/>
      <c r="VCL41" s="9"/>
      <c r="VCM41" s="9"/>
      <c r="VCN41" s="9"/>
      <c r="VCO41" s="9"/>
      <c r="VCP41" s="9"/>
      <c r="VCQ41" s="9"/>
      <c r="VCR41" s="9"/>
      <c r="VCS41" s="9"/>
      <c r="VCT41" s="9"/>
      <c r="VCU41" s="9"/>
      <c r="VCV41" s="9"/>
      <c r="VCW41" s="9"/>
      <c r="VCX41" s="9"/>
      <c r="VCY41" s="9"/>
      <c r="VCZ41" s="9"/>
      <c r="VDA41" s="9"/>
      <c r="VDB41" s="9"/>
      <c r="VDC41" s="9"/>
      <c r="VDD41" s="9"/>
      <c r="VDE41" s="9"/>
      <c r="VDF41" s="9"/>
      <c r="VDG41" s="9"/>
      <c r="VDH41" s="9"/>
      <c r="VDI41" s="9"/>
      <c r="VDJ41" s="9"/>
      <c r="VDK41" s="9"/>
      <c r="VDL41" s="9"/>
      <c r="VDM41" s="9"/>
      <c r="VDN41" s="9"/>
      <c r="VDO41" s="9"/>
      <c r="VDP41" s="9"/>
      <c r="VDQ41" s="9"/>
      <c r="VDR41" s="9"/>
      <c r="VDS41" s="9"/>
      <c r="VDT41" s="9"/>
      <c r="VDU41" s="9"/>
      <c r="VDV41" s="9"/>
      <c r="VDW41" s="9"/>
      <c r="VDX41" s="9"/>
      <c r="VDY41" s="9"/>
      <c r="VDZ41" s="9"/>
      <c r="VEA41" s="9"/>
      <c r="VEB41" s="9"/>
      <c r="VEC41" s="9"/>
      <c r="VED41" s="9"/>
      <c r="VEE41" s="9"/>
      <c r="VEF41" s="9"/>
      <c r="VEG41" s="9"/>
      <c r="VEH41" s="9"/>
      <c r="VEI41" s="9"/>
      <c r="VEJ41" s="9"/>
      <c r="VEK41" s="9"/>
      <c r="VEL41" s="9"/>
      <c r="VEM41" s="9"/>
      <c r="VEN41" s="9"/>
      <c r="VEO41" s="9"/>
      <c r="VEP41" s="9"/>
      <c r="VEQ41" s="9"/>
      <c r="VER41" s="9"/>
      <c r="VES41" s="9"/>
      <c r="VET41" s="9"/>
      <c r="VEU41" s="9"/>
      <c r="VEV41" s="9"/>
      <c r="VEW41" s="9"/>
      <c r="VEX41" s="9"/>
      <c r="VEY41" s="9"/>
      <c r="VEZ41" s="9"/>
      <c r="VFA41" s="9"/>
      <c r="VFB41" s="9"/>
      <c r="VFC41" s="9"/>
      <c r="VFD41" s="9"/>
      <c r="VFE41" s="9"/>
      <c r="VFF41" s="9"/>
      <c r="VFG41" s="9"/>
      <c r="VFH41" s="9"/>
      <c r="VFI41" s="9"/>
      <c r="VFJ41" s="9"/>
      <c r="VFK41" s="9"/>
      <c r="VFL41" s="9"/>
      <c r="VFM41" s="9"/>
      <c r="VFN41" s="9"/>
      <c r="VFO41" s="9"/>
      <c r="VFP41" s="9"/>
      <c r="VFQ41" s="9"/>
      <c r="VFR41" s="9"/>
      <c r="VFS41" s="9"/>
      <c r="VFT41" s="9"/>
      <c r="VFU41" s="9"/>
      <c r="VFV41" s="9"/>
      <c r="VFW41" s="9"/>
      <c r="VFX41" s="9"/>
      <c r="VFY41" s="9"/>
      <c r="VFZ41" s="9"/>
      <c r="VGA41" s="9"/>
      <c r="VGB41" s="9"/>
      <c r="VGC41" s="9"/>
      <c r="VGD41" s="9"/>
      <c r="VGE41" s="9"/>
      <c r="VGF41" s="9"/>
      <c r="VGG41" s="9"/>
      <c r="VGH41" s="9"/>
      <c r="VGI41" s="9"/>
      <c r="VGJ41" s="9"/>
      <c r="VGK41" s="9"/>
      <c r="VGL41" s="9"/>
      <c r="VGM41" s="9"/>
      <c r="VGN41" s="9"/>
      <c r="VGO41" s="9"/>
      <c r="VGP41" s="9"/>
      <c r="VGQ41" s="9"/>
      <c r="VGR41" s="9"/>
      <c r="VGS41" s="9"/>
      <c r="VGT41" s="9"/>
      <c r="VGU41" s="9"/>
      <c r="VGV41" s="9"/>
      <c r="VGW41" s="9"/>
      <c r="VGX41" s="9"/>
      <c r="VGY41" s="9"/>
      <c r="VGZ41" s="9"/>
      <c r="VHA41" s="9"/>
      <c r="VHB41" s="9"/>
      <c r="VHC41" s="9"/>
      <c r="VHD41" s="9"/>
      <c r="VHE41" s="9"/>
      <c r="VHF41" s="9"/>
      <c r="VHG41" s="9"/>
      <c r="VHH41" s="9"/>
      <c r="VHI41" s="9"/>
      <c r="VHJ41" s="9"/>
      <c r="VHK41" s="9"/>
      <c r="VHL41" s="9"/>
      <c r="VHM41" s="9"/>
      <c r="VHN41" s="9"/>
      <c r="VHO41" s="9"/>
      <c r="VHP41" s="9"/>
      <c r="VHQ41" s="9"/>
      <c r="VHR41" s="9"/>
      <c r="VHS41" s="9"/>
      <c r="VHT41" s="9"/>
      <c r="VHU41" s="9"/>
      <c r="VHV41" s="9"/>
      <c r="VHW41" s="9"/>
      <c r="VHX41" s="9"/>
      <c r="VHY41" s="9"/>
      <c r="VHZ41" s="9"/>
      <c r="VIA41" s="9"/>
      <c r="VIB41" s="9"/>
      <c r="VIC41" s="9"/>
      <c r="VID41" s="9"/>
      <c r="VIE41" s="9"/>
      <c r="VIF41" s="9"/>
      <c r="VIG41" s="9"/>
      <c r="VIH41" s="9"/>
      <c r="VII41" s="9"/>
      <c r="VIJ41" s="9"/>
      <c r="VIK41" s="9"/>
      <c r="VIL41" s="9"/>
      <c r="VIM41" s="9"/>
      <c r="VIN41" s="9"/>
      <c r="VIO41" s="9"/>
      <c r="VIP41" s="9"/>
      <c r="VIQ41" s="9"/>
      <c r="VIR41" s="9"/>
      <c r="VIS41" s="9"/>
      <c r="VIT41" s="9"/>
      <c r="VIU41" s="9"/>
      <c r="VIV41" s="9"/>
      <c r="VIW41" s="9"/>
      <c r="VIX41" s="9"/>
      <c r="VIY41" s="9"/>
      <c r="VIZ41" s="9"/>
      <c r="VJA41" s="9"/>
      <c r="VJB41" s="9"/>
      <c r="VJC41" s="9"/>
      <c r="VJD41" s="9"/>
      <c r="VJE41" s="9"/>
      <c r="VJF41" s="9"/>
      <c r="VJG41" s="9"/>
      <c r="VJH41" s="9"/>
      <c r="VJI41" s="9"/>
      <c r="VJJ41" s="9"/>
      <c r="VJK41" s="9"/>
      <c r="VJL41" s="9"/>
      <c r="VJM41" s="9"/>
      <c r="VJN41" s="9"/>
      <c r="VJO41" s="9"/>
      <c r="VJP41" s="9"/>
      <c r="VJQ41" s="9"/>
      <c r="VJR41" s="9"/>
      <c r="VJS41" s="9"/>
      <c r="VJT41" s="9"/>
      <c r="VJU41" s="9"/>
      <c r="VJV41" s="9"/>
      <c r="VJW41" s="9"/>
      <c r="VJX41" s="9"/>
      <c r="VJY41" s="9"/>
      <c r="VJZ41" s="9"/>
      <c r="VKA41" s="9"/>
      <c r="VKB41" s="9"/>
      <c r="VKC41" s="9"/>
      <c r="VKD41" s="9"/>
      <c r="VKE41" s="9"/>
      <c r="VKF41" s="9"/>
      <c r="VKG41" s="9"/>
      <c r="VKH41" s="9"/>
      <c r="VKI41" s="9"/>
      <c r="VKJ41" s="9"/>
      <c r="VKK41" s="9"/>
      <c r="VKL41" s="9"/>
      <c r="VKM41" s="9"/>
      <c r="VKN41" s="9"/>
      <c r="VKO41" s="9"/>
      <c r="VKP41" s="9"/>
      <c r="VKQ41" s="9"/>
      <c r="VKR41" s="9"/>
      <c r="VKS41" s="9"/>
      <c r="VKT41" s="9"/>
      <c r="VKU41" s="9"/>
      <c r="VKV41" s="9"/>
      <c r="VKW41" s="9"/>
      <c r="VKX41" s="9"/>
      <c r="VKY41" s="9"/>
      <c r="VKZ41" s="9"/>
      <c r="VLA41" s="9"/>
      <c r="VLB41" s="9"/>
      <c r="VLC41" s="9"/>
      <c r="VLD41" s="9"/>
      <c r="VLE41" s="9"/>
      <c r="VLF41" s="9"/>
      <c r="VLG41" s="9"/>
      <c r="VLH41" s="9"/>
      <c r="VLI41" s="9"/>
      <c r="VLJ41" s="9"/>
      <c r="VLK41" s="9"/>
      <c r="VLL41" s="9"/>
      <c r="VLM41" s="9"/>
      <c r="VLN41" s="9"/>
      <c r="VLO41" s="9"/>
      <c r="VLP41" s="9"/>
      <c r="VLQ41" s="9"/>
      <c r="VLR41" s="9"/>
      <c r="VLS41" s="9"/>
      <c r="VLT41" s="9"/>
      <c r="VLU41" s="9"/>
      <c r="VLV41" s="9"/>
      <c r="VLW41" s="9"/>
      <c r="VLX41" s="9"/>
      <c r="VLY41" s="9"/>
      <c r="VLZ41" s="9"/>
      <c r="VMA41" s="9"/>
      <c r="VMB41" s="9"/>
      <c r="VMC41" s="9"/>
      <c r="VMD41" s="9"/>
      <c r="VME41" s="9"/>
      <c r="VMF41" s="9"/>
      <c r="VMG41" s="9"/>
      <c r="VMH41" s="9"/>
      <c r="VMI41" s="9"/>
      <c r="VMJ41" s="9"/>
      <c r="VMK41" s="9"/>
      <c r="VML41" s="9"/>
      <c r="VMM41" s="9"/>
      <c r="VMN41" s="9"/>
      <c r="VMO41" s="9"/>
      <c r="VMP41" s="9"/>
      <c r="VMQ41" s="9"/>
      <c r="VMR41" s="9"/>
      <c r="VMS41" s="9"/>
      <c r="VMT41" s="9"/>
      <c r="VMU41" s="9"/>
      <c r="VMV41" s="9"/>
      <c r="VMW41" s="9"/>
      <c r="VMX41" s="9"/>
      <c r="VMY41" s="9"/>
      <c r="VMZ41" s="9"/>
      <c r="VNA41" s="9"/>
      <c r="VNB41" s="9"/>
      <c r="VNC41" s="9"/>
      <c r="VND41" s="9"/>
      <c r="VNE41" s="9"/>
      <c r="VNF41" s="9"/>
      <c r="VNG41" s="9"/>
      <c r="VNH41" s="9"/>
      <c r="VNI41" s="9"/>
      <c r="VNJ41" s="9"/>
      <c r="VNK41" s="9"/>
      <c r="VNL41" s="9"/>
      <c r="VNM41" s="9"/>
      <c r="VNN41" s="9"/>
      <c r="VNO41" s="9"/>
      <c r="VNP41" s="9"/>
      <c r="VNQ41" s="9"/>
      <c r="VNR41" s="9"/>
      <c r="VNS41" s="9"/>
      <c r="VNT41" s="9"/>
      <c r="VNU41" s="9"/>
      <c r="VNV41" s="9"/>
      <c r="VNW41" s="9"/>
      <c r="VNX41" s="9"/>
      <c r="VNY41" s="9"/>
      <c r="VNZ41" s="9"/>
      <c r="VOA41" s="9"/>
      <c r="VOB41" s="9"/>
      <c r="VOC41" s="9"/>
      <c r="VOD41" s="9"/>
      <c r="VOE41" s="9"/>
      <c r="VOF41" s="9"/>
      <c r="VOG41" s="9"/>
      <c r="VOH41" s="9"/>
      <c r="VOI41" s="9"/>
      <c r="VOJ41" s="9"/>
      <c r="VOK41" s="9"/>
      <c r="VOL41" s="9"/>
      <c r="VOM41" s="9"/>
      <c r="VON41" s="9"/>
      <c r="VOO41" s="9"/>
      <c r="VOP41" s="9"/>
      <c r="VOQ41" s="9"/>
      <c r="VOR41" s="9"/>
      <c r="VOS41" s="9"/>
      <c r="VOT41" s="9"/>
      <c r="VOU41" s="9"/>
      <c r="VOV41" s="9"/>
      <c r="VOW41" s="9"/>
      <c r="VOX41" s="9"/>
      <c r="VOY41" s="9"/>
      <c r="VOZ41" s="9"/>
      <c r="VPA41" s="9"/>
      <c r="VPB41" s="9"/>
      <c r="VPC41" s="9"/>
      <c r="VPD41" s="9"/>
      <c r="VPE41" s="9"/>
      <c r="VPF41" s="9"/>
      <c r="VPG41" s="9"/>
      <c r="VPH41" s="9"/>
      <c r="VPI41" s="9"/>
      <c r="VPJ41" s="9"/>
      <c r="VPK41" s="9"/>
      <c r="VPL41" s="9"/>
      <c r="VPM41" s="9"/>
      <c r="VPN41" s="9"/>
      <c r="VPO41" s="9"/>
      <c r="VPP41" s="9"/>
      <c r="VPQ41" s="9"/>
      <c r="VPR41" s="9"/>
      <c r="VPS41" s="9"/>
      <c r="VPT41" s="9"/>
      <c r="VPU41" s="9"/>
      <c r="VPV41" s="9"/>
      <c r="VPW41" s="9"/>
      <c r="VPX41" s="9"/>
      <c r="VPY41" s="9"/>
      <c r="VPZ41" s="9"/>
      <c r="VQA41" s="9"/>
      <c r="VQB41" s="9"/>
      <c r="VQC41" s="9"/>
      <c r="VQD41" s="9"/>
      <c r="VQE41" s="9"/>
      <c r="VQF41" s="9"/>
      <c r="VQG41" s="9"/>
      <c r="VQH41" s="9"/>
      <c r="VQI41" s="9"/>
      <c r="VQJ41" s="9"/>
      <c r="VQK41" s="9"/>
      <c r="VQL41" s="9"/>
      <c r="VQM41" s="9"/>
      <c r="VQN41" s="9"/>
      <c r="VQO41" s="9"/>
      <c r="VQP41" s="9"/>
      <c r="VQQ41" s="9"/>
      <c r="VQR41" s="9"/>
      <c r="VQS41" s="9"/>
      <c r="VQT41" s="9"/>
      <c r="VQU41" s="9"/>
      <c r="VQV41" s="9"/>
      <c r="VQW41" s="9"/>
      <c r="VQX41" s="9"/>
      <c r="VQY41" s="9"/>
      <c r="VQZ41" s="9"/>
      <c r="VRA41" s="9"/>
      <c r="VRB41" s="9"/>
      <c r="VRC41" s="9"/>
      <c r="VRD41" s="9"/>
      <c r="VRE41" s="9"/>
      <c r="VRF41" s="9"/>
      <c r="VRG41" s="9"/>
      <c r="VRH41" s="9"/>
      <c r="VRI41" s="9"/>
      <c r="VRJ41" s="9"/>
      <c r="VRK41" s="9"/>
      <c r="VRL41" s="9"/>
      <c r="VRM41" s="9"/>
      <c r="VRN41" s="9"/>
      <c r="VRO41" s="9"/>
      <c r="VRP41" s="9"/>
      <c r="VRQ41" s="9"/>
      <c r="VRR41" s="9"/>
      <c r="VRS41" s="9"/>
      <c r="VRT41" s="9"/>
      <c r="VRU41" s="9"/>
      <c r="VRV41" s="9"/>
      <c r="VRW41" s="9"/>
      <c r="VRX41" s="9"/>
      <c r="VRY41" s="9"/>
      <c r="VRZ41" s="9"/>
      <c r="VSA41" s="9"/>
      <c r="VSB41" s="9"/>
      <c r="VSC41" s="9"/>
      <c r="VSD41" s="9"/>
      <c r="VSE41" s="9"/>
      <c r="VSF41" s="9"/>
      <c r="VSG41" s="9"/>
      <c r="VSH41" s="9"/>
      <c r="VSI41" s="9"/>
      <c r="VSJ41" s="9"/>
      <c r="VSK41" s="9"/>
      <c r="VSL41" s="9"/>
      <c r="VSM41" s="9"/>
      <c r="VSN41" s="9"/>
      <c r="VSO41" s="9"/>
      <c r="VSP41" s="9"/>
      <c r="VSQ41" s="9"/>
      <c r="VSR41" s="9"/>
      <c r="VSS41" s="9"/>
      <c r="VST41" s="9"/>
      <c r="VSU41" s="9"/>
      <c r="VSV41" s="9"/>
      <c r="VSW41" s="9"/>
      <c r="VSX41" s="9"/>
      <c r="VSY41" s="9"/>
      <c r="VSZ41" s="9"/>
      <c r="VTA41" s="9"/>
      <c r="VTB41" s="9"/>
      <c r="VTC41" s="9"/>
      <c r="VTD41" s="9"/>
      <c r="VTE41" s="9"/>
      <c r="VTF41" s="9"/>
      <c r="VTG41" s="9"/>
      <c r="VTH41" s="9"/>
      <c r="VTI41" s="9"/>
      <c r="VTJ41" s="9"/>
      <c r="VTK41" s="9"/>
      <c r="VTL41" s="9"/>
      <c r="VTM41" s="9"/>
      <c r="VTN41" s="9"/>
      <c r="VTO41" s="9"/>
      <c r="VTP41" s="9"/>
      <c r="VTQ41" s="9"/>
      <c r="VTR41" s="9"/>
      <c r="VTS41" s="9"/>
      <c r="VTT41" s="9"/>
      <c r="VTU41" s="9"/>
      <c r="VTV41" s="9"/>
      <c r="VTW41" s="9"/>
      <c r="VTX41" s="9"/>
      <c r="VTY41" s="9"/>
      <c r="VTZ41" s="9"/>
      <c r="VUA41" s="9"/>
      <c r="VUB41" s="9"/>
      <c r="VUC41" s="9"/>
      <c r="VUD41" s="9"/>
      <c r="VUE41" s="9"/>
      <c r="VUF41" s="9"/>
      <c r="VUG41" s="9"/>
      <c r="VUH41" s="9"/>
      <c r="VUI41" s="9"/>
      <c r="VUJ41" s="9"/>
      <c r="VUK41" s="9"/>
      <c r="VUL41" s="9"/>
      <c r="VUM41" s="9"/>
      <c r="VUN41" s="9"/>
      <c r="VUO41" s="9"/>
      <c r="VUP41" s="9"/>
      <c r="VUQ41" s="9"/>
      <c r="VUR41" s="9"/>
      <c r="VUS41" s="9"/>
      <c r="VUT41" s="9"/>
      <c r="VUU41" s="9"/>
      <c r="VUV41" s="9"/>
      <c r="VUW41" s="9"/>
      <c r="VUX41" s="9"/>
      <c r="VUY41" s="9"/>
      <c r="VUZ41" s="9"/>
      <c r="VVA41" s="9"/>
      <c r="VVB41" s="9"/>
      <c r="VVC41" s="9"/>
      <c r="VVD41" s="9"/>
      <c r="VVE41" s="9"/>
      <c r="VVF41" s="9"/>
      <c r="VVG41" s="9"/>
      <c r="VVH41" s="9"/>
      <c r="VVI41" s="9"/>
      <c r="VVJ41" s="9"/>
      <c r="VVK41" s="9"/>
      <c r="VVL41" s="9"/>
      <c r="VVM41" s="9"/>
      <c r="VVN41" s="9"/>
      <c r="VVO41" s="9"/>
      <c r="VVP41" s="9"/>
      <c r="VVQ41" s="9"/>
      <c r="VVR41" s="9"/>
      <c r="VVS41" s="9"/>
      <c r="VVT41" s="9"/>
      <c r="VVU41" s="9"/>
      <c r="VVV41" s="9"/>
      <c r="VVW41" s="9"/>
      <c r="VVX41" s="9"/>
      <c r="VVY41" s="9"/>
      <c r="VVZ41" s="9"/>
      <c r="VWA41" s="9"/>
      <c r="VWB41" s="9"/>
      <c r="VWC41" s="9"/>
      <c r="VWD41" s="9"/>
      <c r="VWE41" s="9"/>
      <c r="VWF41" s="9"/>
      <c r="VWG41" s="9"/>
      <c r="VWH41" s="9"/>
      <c r="VWI41" s="9"/>
      <c r="VWJ41" s="9"/>
      <c r="VWK41" s="9"/>
      <c r="VWL41" s="9"/>
      <c r="VWM41" s="9"/>
      <c r="VWN41" s="9"/>
      <c r="VWO41" s="9"/>
      <c r="VWP41" s="9"/>
      <c r="VWQ41" s="9"/>
      <c r="VWR41" s="9"/>
      <c r="VWS41" s="9"/>
      <c r="VWT41" s="9"/>
      <c r="VWU41" s="9"/>
      <c r="VWV41" s="9"/>
      <c r="VWW41" s="9"/>
      <c r="VWX41" s="9"/>
      <c r="VWY41" s="9"/>
      <c r="VWZ41" s="9"/>
      <c r="VXA41" s="9"/>
      <c r="VXB41" s="9"/>
      <c r="VXC41" s="9"/>
      <c r="VXD41" s="9"/>
      <c r="VXE41" s="9"/>
      <c r="VXF41" s="9"/>
      <c r="VXG41" s="9"/>
      <c r="VXH41" s="9"/>
      <c r="VXI41" s="9"/>
      <c r="VXJ41" s="9"/>
      <c r="VXK41" s="9"/>
      <c r="VXL41" s="9"/>
      <c r="VXM41" s="9"/>
      <c r="VXN41" s="9"/>
      <c r="VXO41" s="9"/>
      <c r="VXP41" s="9"/>
      <c r="VXQ41" s="9"/>
      <c r="VXR41" s="9"/>
      <c r="VXS41" s="9"/>
      <c r="VXT41" s="9"/>
      <c r="VXU41" s="9"/>
      <c r="VXV41" s="9"/>
      <c r="VXW41" s="9"/>
      <c r="VXX41" s="9"/>
      <c r="VXY41" s="9"/>
      <c r="VXZ41" s="9"/>
      <c r="VYA41" s="9"/>
      <c r="VYB41" s="9"/>
      <c r="VYC41" s="9"/>
      <c r="VYD41" s="9"/>
      <c r="VYE41" s="9"/>
      <c r="VYF41" s="9"/>
      <c r="VYG41" s="9"/>
      <c r="VYH41" s="9"/>
      <c r="VYI41" s="9"/>
      <c r="VYJ41" s="9"/>
      <c r="VYK41" s="9"/>
      <c r="VYL41" s="9"/>
      <c r="VYM41" s="9"/>
      <c r="VYN41" s="9"/>
      <c r="VYO41" s="9"/>
      <c r="VYP41" s="9"/>
      <c r="VYQ41" s="9"/>
      <c r="VYR41" s="9"/>
      <c r="VYS41" s="9"/>
      <c r="VYT41" s="9"/>
      <c r="VYU41" s="9"/>
      <c r="VYV41" s="9"/>
      <c r="VYW41" s="9"/>
      <c r="VYX41" s="9"/>
      <c r="VYY41" s="9"/>
      <c r="VYZ41" s="9"/>
      <c r="VZA41" s="9"/>
      <c r="VZB41" s="9"/>
      <c r="VZC41" s="9"/>
      <c r="VZD41" s="9"/>
      <c r="VZE41" s="9"/>
      <c r="VZF41" s="9"/>
      <c r="VZG41" s="9"/>
      <c r="VZH41" s="9"/>
      <c r="VZI41" s="9"/>
      <c r="VZJ41" s="9"/>
      <c r="VZK41" s="9"/>
      <c r="VZL41" s="9"/>
      <c r="VZM41" s="9"/>
      <c r="VZN41" s="9"/>
      <c r="VZO41" s="9"/>
      <c r="VZP41" s="9"/>
      <c r="VZQ41" s="9"/>
      <c r="VZR41" s="9"/>
      <c r="VZS41" s="9"/>
      <c r="VZT41" s="9"/>
      <c r="VZU41" s="9"/>
      <c r="VZV41" s="9"/>
      <c r="VZW41" s="9"/>
      <c r="VZX41" s="9"/>
      <c r="VZY41" s="9"/>
      <c r="VZZ41" s="9"/>
      <c r="WAA41" s="9"/>
      <c r="WAB41" s="9"/>
      <c r="WAC41" s="9"/>
      <c r="WAD41" s="9"/>
      <c r="WAE41" s="9"/>
      <c r="WAF41" s="9"/>
      <c r="WAG41" s="9"/>
      <c r="WAH41" s="9"/>
      <c r="WAI41" s="9"/>
      <c r="WAJ41" s="9"/>
      <c r="WAK41" s="9"/>
      <c r="WAL41" s="9"/>
      <c r="WAM41" s="9"/>
      <c r="WAN41" s="9"/>
      <c r="WAO41" s="9"/>
      <c r="WAP41" s="9"/>
      <c r="WAQ41" s="9"/>
      <c r="WAR41" s="9"/>
      <c r="WAS41" s="9"/>
      <c r="WAT41" s="9"/>
      <c r="WAU41" s="9"/>
      <c r="WAV41" s="9"/>
      <c r="WAW41" s="9"/>
      <c r="WAX41" s="9"/>
      <c r="WAY41" s="9"/>
      <c r="WAZ41" s="9"/>
      <c r="WBA41" s="9"/>
      <c r="WBB41" s="9"/>
      <c r="WBC41" s="9"/>
      <c r="WBD41" s="9"/>
      <c r="WBE41" s="9"/>
      <c r="WBF41" s="9"/>
      <c r="WBG41" s="9"/>
      <c r="WBH41" s="9"/>
      <c r="WBI41" s="9"/>
      <c r="WBJ41" s="9"/>
      <c r="WBK41" s="9"/>
      <c r="WBL41" s="9"/>
      <c r="WBM41" s="9"/>
      <c r="WBN41" s="9"/>
      <c r="WBO41" s="9"/>
      <c r="WBP41" s="9"/>
      <c r="WBQ41" s="9"/>
      <c r="WBR41" s="9"/>
      <c r="WBS41" s="9"/>
      <c r="WBT41" s="9"/>
      <c r="WBU41" s="9"/>
      <c r="WBV41" s="9"/>
      <c r="WBW41" s="9"/>
      <c r="WBX41" s="9"/>
      <c r="WBY41" s="9"/>
      <c r="WBZ41" s="9"/>
      <c r="WCA41" s="9"/>
      <c r="WCB41" s="9"/>
      <c r="WCC41" s="9"/>
      <c r="WCD41" s="9"/>
      <c r="WCE41" s="9"/>
      <c r="WCF41" s="9"/>
      <c r="WCG41" s="9"/>
      <c r="WCH41" s="9"/>
      <c r="WCI41" s="9"/>
      <c r="WCJ41" s="9"/>
      <c r="WCK41" s="9"/>
      <c r="WCL41" s="9"/>
      <c r="WCM41" s="9"/>
      <c r="WCN41" s="9"/>
      <c r="WCO41" s="9"/>
      <c r="WCP41" s="9"/>
      <c r="WCQ41" s="9"/>
      <c r="WCR41" s="9"/>
      <c r="WCS41" s="9"/>
      <c r="WCT41" s="9"/>
      <c r="WCU41" s="9"/>
      <c r="WCV41" s="9"/>
      <c r="WCW41" s="9"/>
      <c r="WCX41" s="9"/>
      <c r="WCY41" s="9"/>
      <c r="WCZ41" s="9"/>
      <c r="WDA41" s="9"/>
      <c r="WDB41" s="9"/>
      <c r="WDC41" s="9"/>
      <c r="WDD41" s="9"/>
      <c r="WDE41" s="9"/>
      <c r="WDF41" s="9"/>
      <c r="WDG41" s="9"/>
      <c r="WDH41" s="9"/>
      <c r="WDI41" s="9"/>
      <c r="WDJ41" s="9"/>
      <c r="WDK41" s="9"/>
      <c r="WDL41" s="9"/>
      <c r="WDM41" s="9"/>
      <c r="WDN41" s="9"/>
      <c r="WDO41" s="9"/>
      <c r="WDP41" s="9"/>
      <c r="WDQ41" s="9"/>
      <c r="WDR41" s="9"/>
      <c r="WDS41" s="9"/>
      <c r="WDT41" s="9"/>
      <c r="WDU41" s="9"/>
      <c r="WDV41" s="9"/>
      <c r="WDW41" s="9"/>
      <c r="WDX41" s="9"/>
      <c r="WDY41" s="9"/>
      <c r="WDZ41" s="9"/>
      <c r="WEA41" s="9"/>
      <c r="WEB41" s="9"/>
      <c r="WEC41" s="9"/>
      <c r="WED41" s="9"/>
      <c r="WEE41" s="9"/>
      <c r="WEF41" s="9"/>
      <c r="WEG41" s="9"/>
      <c r="WEH41" s="9"/>
      <c r="WEI41" s="9"/>
      <c r="WEJ41" s="9"/>
      <c r="WEK41" s="9"/>
      <c r="WEL41" s="9"/>
      <c r="WEM41" s="9"/>
      <c r="WEN41" s="9"/>
      <c r="WEO41" s="9"/>
      <c r="WEP41" s="9"/>
      <c r="WEQ41" s="9"/>
      <c r="WER41" s="9"/>
      <c r="WES41" s="9"/>
      <c r="WET41" s="9"/>
      <c r="WEU41" s="9"/>
      <c r="WEV41" s="9"/>
      <c r="WEW41" s="9"/>
      <c r="WEX41" s="9"/>
      <c r="WEY41" s="9"/>
      <c r="WEZ41" s="9"/>
      <c r="WFA41" s="9"/>
      <c r="WFB41" s="9"/>
      <c r="WFC41" s="9"/>
      <c r="WFD41" s="9"/>
      <c r="WFE41" s="9"/>
      <c r="WFF41" s="9"/>
      <c r="WFG41" s="9"/>
      <c r="WFH41" s="9"/>
      <c r="WFI41" s="9"/>
      <c r="WFJ41" s="9"/>
      <c r="WFK41" s="9"/>
      <c r="WFL41" s="9"/>
      <c r="WFM41" s="9"/>
      <c r="WFN41" s="9"/>
      <c r="WFO41" s="9"/>
      <c r="WFP41" s="9"/>
      <c r="WFQ41" s="9"/>
      <c r="WFR41" s="9"/>
      <c r="WFS41" s="9"/>
      <c r="WFT41" s="9"/>
      <c r="WFU41" s="9"/>
      <c r="WFV41" s="9"/>
      <c r="WFW41" s="9"/>
      <c r="WFX41" s="9"/>
      <c r="WFY41" s="9"/>
      <c r="WFZ41" s="9"/>
      <c r="WGA41" s="9"/>
      <c r="WGB41" s="9"/>
      <c r="WGC41" s="9"/>
      <c r="WGD41" s="9"/>
      <c r="WGE41" s="9"/>
      <c r="WGF41" s="9"/>
      <c r="WGG41" s="9"/>
      <c r="WGH41" s="9"/>
      <c r="WGI41" s="9"/>
      <c r="WGJ41" s="9"/>
      <c r="WGK41" s="9"/>
      <c r="WGL41" s="9"/>
      <c r="WGM41" s="9"/>
      <c r="WGN41" s="9"/>
      <c r="WGO41" s="9"/>
      <c r="WGP41" s="9"/>
      <c r="WGQ41" s="9"/>
      <c r="WGR41" s="9"/>
      <c r="WGS41" s="9"/>
      <c r="WGT41" s="9"/>
      <c r="WGU41" s="9"/>
      <c r="WGV41" s="9"/>
      <c r="WGW41" s="9"/>
      <c r="WGX41" s="9"/>
      <c r="WGY41" s="9"/>
      <c r="WGZ41" s="9"/>
      <c r="WHA41" s="9"/>
      <c r="WHB41" s="9"/>
      <c r="WHC41" s="9"/>
      <c r="WHD41" s="9"/>
      <c r="WHE41" s="9"/>
      <c r="WHF41" s="9"/>
      <c r="WHG41" s="9"/>
      <c r="WHH41" s="9"/>
      <c r="WHI41" s="9"/>
      <c r="WHJ41" s="9"/>
      <c r="WHK41" s="9"/>
      <c r="WHL41" s="9"/>
      <c r="WHM41" s="9"/>
      <c r="WHN41" s="9"/>
      <c r="WHO41" s="9"/>
      <c r="WHP41" s="9"/>
      <c r="WHQ41" s="9"/>
      <c r="WHR41" s="9"/>
      <c r="WHS41" s="9"/>
      <c r="WHT41" s="9"/>
      <c r="WHU41" s="9"/>
      <c r="WHV41" s="9"/>
      <c r="WHW41" s="9"/>
      <c r="WHX41" s="9"/>
      <c r="WHY41" s="9"/>
      <c r="WHZ41" s="9"/>
      <c r="WIA41" s="9"/>
      <c r="WIB41" s="9"/>
      <c r="WIC41" s="9"/>
      <c r="WID41" s="9"/>
      <c r="WIE41" s="9"/>
      <c r="WIF41" s="9"/>
      <c r="WIG41" s="9"/>
      <c r="WIH41" s="9"/>
      <c r="WII41" s="9"/>
      <c r="WIJ41" s="9"/>
      <c r="WIK41" s="9"/>
      <c r="WIL41" s="9"/>
      <c r="WIM41" s="9"/>
      <c r="WIN41" s="9"/>
      <c r="WIO41" s="9"/>
      <c r="WIP41" s="9"/>
      <c r="WIQ41" s="9"/>
      <c r="WIR41" s="9"/>
      <c r="WIS41" s="9"/>
      <c r="WIT41" s="9"/>
      <c r="WIU41" s="9"/>
      <c r="WIV41" s="9"/>
      <c r="WIW41" s="9"/>
      <c r="WIX41" s="9"/>
      <c r="WIY41" s="9"/>
      <c r="WIZ41" s="9"/>
      <c r="WJA41" s="9"/>
      <c r="WJB41" s="9"/>
      <c r="WJC41" s="9"/>
      <c r="WJD41" s="9"/>
      <c r="WJE41" s="9"/>
      <c r="WJF41" s="9"/>
      <c r="WJG41" s="9"/>
      <c r="WJH41" s="9"/>
      <c r="WJI41" s="9"/>
      <c r="WJJ41" s="9"/>
      <c r="WJK41" s="9"/>
      <c r="WJL41" s="9"/>
      <c r="WJM41" s="9"/>
      <c r="WJN41" s="9"/>
      <c r="WJO41" s="9"/>
      <c r="WJP41" s="9"/>
      <c r="WJQ41" s="9"/>
      <c r="WJR41" s="9"/>
      <c r="WJS41" s="9"/>
      <c r="WJT41" s="9"/>
      <c r="WJU41" s="9"/>
      <c r="WJV41" s="9"/>
      <c r="WJW41" s="9"/>
      <c r="WJX41" s="9"/>
      <c r="WJY41" s="9"/>
      <c r="WJZ41" s="9"/>
      <c r="WKA41" s="9"/>
      <c r="WKB41" s="9"/>
      <c r="WKC41" s="9"/>
      <c r="WKD41" s="9"/>
      <c r="WKE41" s="9"/>
      <c r="WKF41" s="9"/>
      <c r="WKG41" s="9"/>
      <c r="WKH41" s="9"/>
      <c r="WKI41" s="9"/>
      <c r="WKJ41" s="9"/>
      <c r="WKK41" s="9"/>
      <c r="WKL41" s="9"/>
      <c r="WKM41" s="9"/>
      <c r="WKN41" s="9"/>
      <c r="WKO41" s="9"/>
      <c r="WKP41" s="9"/>
      <c r="WKQ41" s="9"/>
      <c r="WKR41" s="9"/>
      <c r="WKS41" s="9"/>
      <c r="WKT41" s="9"/>
      <c r="WKU41" s="9"/>
      <c r="WKV41" s="9"/>
      <c r="WKW41" s="9"/>
      <c r="WKX41" s="9"/>
      <c r="WKY41" s="9"/>
      <c r="WKZ41" s="9"/>
      <c r="WLA41" s="9"/>
      <c r="WLB41" s="9"/>
      <c r="WLC41" s="9"/>
      <c r="WLD41" s="9"/>
      <c r="WLE41" s="9"/>
      <c r="WLF41" s="9"/>
      <c r="WLG41" s="9"/>
      <c r="WLH41" s="9"/>
      <c r="WLI41" s="9"/>
      <c r="WLJ41" s="9"/>
      <c r="WLK41" s="9"/>
      <c r="WLL41" s="9"/>
      <c r="WLM41" s="9"/>
      <c r="WLN41" s="9"/>
      <c r="WLO41" s="9"/>
      <c r="WLP41" s="9"/>
      <c r="WLQ41" s="9"/>
      <c r="WLR41" s="9"/>
      <c r="WLS41" s="9"/>
      <c r="WLT41" s="9"/>
      <c r="WLU41" s="9"/>
      <c r="WLV41" s="9"/>
      <c r="WLW41" s="9"/>
      <c r="WLX41" s="9"/>
      <c r="WLY41" s="9"/>
      <c r="WLZ41" s="9"/>
      <c r="WMA41" s="9"/>
      <c r="WMB41" s="9"/>
      <c r="WMC41" s="9"/>
      <c r="WMD41" s="9"/>
      <c r="WME41" s="9"/>
      <c r="WMF41" s="9"/>
      <c r="WMG41" s="9"/>
      <c r="WMH41" s="9"/>
      <c r="WMI41" s="9"/>
      <c r="WMJ41" s="9"/>
      <c r="WMK41" s="9"/>
      <c r="WML41" s="9"/>
      <c r="WMM41" s="9"/>
      <c r="WMN41" s="9"/>
      <c r="WMO41" s="9"/>
      <c r="WMP41" s="9"/>
      <c r="WMQ41" s="9"/>
      <c r="WMR41" s="9"/>
      <c r="WMS41" s="9"/>
      <c r="WMT41" s="9"/>
      <c r="WMU41" s="9"/>
      <c r="WMV41" s="9"/>
      <c r="WMW41" s="9"/>
      <c r="WMX41" s="9"/>
      <c r="WMY41" s="9"/>
      <c r="WMZ41" s="9"/>
      <c r="WNA41" s="9"/>
      <c r="WNB41" s="9"/>
      <c r="WNC41" s="9"/>
      <c r="WND41" s="9"/>
      <c r="WNE41" s="9"/>
      <c r="WNF41" s="9"/>
      <c r="WNG41" s="9"/>
      <c r="WNH41" s="9"/>
      <c r="WNI41" s="9"/>
      <c r="WNJ41" s="9"/>
      <c r="WNK41" s="9"/>
      <c r="WNL41" s="9"/>
      <c r="WNM41" s="9"/>
      <c r="WNN41" s="9"/>
      <c r="WNO41" s="9"/>
      <c r="WNP41" s="9"/>
      <c r="WNQ41" s="9"/>
      <c r="WNR41" s="9"/>
      <c r="WNS41" s="9"/>
      <c r="WNT41" s="9"/>
      <c r="WNU41" s="9"/>
      <c r="WNV41" s="9"/>
      <c r="WNW41" s="9"/>
      <c r="WNX41" s="9"/>
      <c r="WNY41" s="9"/>
      <c r="WNZ41" s="9"/>
      <c r="WOA41" s="9"/>
      <c r="WOB41" s="9"/>
      <c r="WOC41" s="9"/>
      <c r="WOD41" s="9"/>
      <c r="WOE41" s="9"/>
      <c r="WOF41" s="9"/>
      <c r="WOG41" s="9"/>
      <c r="WOH41" s="9"/>
      <c r="WOI41" s="9"/>
      <c r="WOJ41" s="9"/>
      <c r="WOK41" s="9"/>
      <c r="WOL41" s="9"/>
      <c r="WOM41" s="9"/>
      <c r="WON41" s="9"/>
      <c r="WOO41" s="9"/>
      <c r="WOP41" s="9"/>
      <c r="WOQ41" s="9"/>
      <c r="WOR41" s="9"/>
      <c r="WOS41" s="9"/>
      <c r="WOT41" s="9"/>
      <c r="WOU41" s="9"/>
      <c r="WOV41" s="9"/>
      <c r="WOW41" s="9"/>
      <c r="WOX41" s="9"/>
      <c r="WOY41" s="9"/>
      <c r="WOZ41" s="9"/>
      <c r="WPA41" s="9"/>
      <c r="WPB41" s="9"/>
      <c r="WPC41" s="9"/>
      <c r="WPD41" s="9"/>
      <c r="WPE41" s="9"/>
      <c r="WPF41" s="9"/>
      <c r="WPG41" s="9"/>
      <c r="WPH41" s="9"/>
      <c r="WPI41" s="9"/>
      <c r="WPJ41" s="9"/>
      <c r="WPK41" s="9"/>
      <c r="WPL41" s="9"/>
      <c r="WPM41" s="9"/>
      <c r="WPN41" s="9"/>
      <c r="WPO41" s="9"/>
      <c r="WPP41" s="9"/>
      <c r="WPQ41" s="9"/>
      <c r="WPR41" s="9"/>
      <c r="WPS41" s="9"/>
      <c r="WPT41" s="9"/>
      <c r="WPU41" s="9"/>
      <c r="WPV41" s="9"/>
      <c r="WPW41" s="9"/>
      <c r="WPX41" s="9"/>
      <c r="WPY41" s="9"/>
      <c r="WPZ41" s="9"/>
      <c r="WQA41" s="9"/>
      <c r="WQB41" s="9"/>
      <c r="WQC41" s="9"/>
      <c r="WQD41" s="9"/>
      <c r="WQE41" s="9"/>
      <c r="WQF41" s="9"/>
      <c r="WQG41" s="9"/>
      <c r="WQH41" s="9"/>
      <c r="WQI41" s="9"/>
      <c r="WQJ41" s="9"/>
      <c r="WQK41" s="9"/>
      <c r="WQL41" s="9"/>
      <c r="WQM41" s="9"/>
      <c r="WQN41" s="9"/>
      <c r="WQO41" s="9"/>
      <c r="WQP41" s="9"/>
      <c r="WQQ41" s="9"/>
      <c r="WQR41" s="9"/>
      <c r="WQS41" s="9"/>
      <c r="WQT41" s="9"/>
      <c r="WQU41" s="9"/>
      <c r="WQV41" s="9"/>
      <c r="WQW41" s="9"/>
      <c r="WQX41" s="9"/>
      <c r="WQY41" s="9"/>
      <c r="WQZ41" s="9"/>
      <c r="WRA41" s="9"/>
      <c r="WRB41" s="9"/>
      <c r="WRC41" s="9"/>
      <c r="WRD41" s="9"/>
      <c r="WRE41" s="9"/>
      <c r="WRF41" s="9"/>
      <c r="WRG41" s="9"/>
      <c r="WRH41" s="9"/>
      <c r="WRI41" s="9"/>
      <c r="WRJ41" s="9"/>
      <c r="WRK41" s="9"/>
      <c r="WRL41" s="9"/>
      <c r="WRM41" s="9"/>
      <c r="WRN41" s="9"/>
      <c r="WRO41" s="9"/>
      <c r="WRP41" s="9"/>
      <c r="WRQ41" s="9"/>
      <c r="WRR41" s="9"/>
      <c r="WRS41" s="9"/>
      <c r="WRT41" s="9"/>
      <c r="WRU41" s="9"/>
      <c r="WRV41" s="9"/>
      <c r="WRW41" s="9"/>
      <c r="WRX41" s="9"/>
      <c r="WRY41" s="9"/>
      <c r="WRZ41" s="9"/>
      <c r="WSA41" s="9"/>
      <c r="WSB41" s="9"/>
      <c r="WSC41" s="9"/>
      <c r="WSD41" s="9"/>
      <c r="WSE41" s="9"/>
      <c r="WSF41" s="9"/>
      <c r="WSG41" s="9"/>
      <c r="WSH41" s="9"/>
      <c r="WSI41" s="9"/>
      <c r="WSJ41" s="9"/>
      <c r="WSK41" s="9"/>
      <c r="WSL41" s="9"/>
      <c r="WSM41" s="9"/>
      <c r="WSN41" s="9"/>
      <c r="WSO41" s="9"/>
      <c r="WSP41" s="9"/>
      <c r="WSQ41" s="9"/>
      <c r="WSR41" s="9"/>
      <c r="WSS41" s="9"/>
      <c r="WST41" s="9"/>
      <c r="WSU41" s="9"/>
      <c r="WSV41" s="9"/>
      <c r="WSW41" s="9"/>
      <c r="WSX41" s="9"/>
      <c r="WSY41" s="9"/>
      <c r="WSZ41" s="9"/>
      <c r="WTA41" s="9"/>
      <c r="WTB41" s="9"/>
      <c r="WTC41" s="9"/>
      <c r="WTD41" s="9"/>
      <c r="WTE41" s="9"/>
      <c r="WTF41" s="9"/>
      <c r="WTG41" s="9"/>
      <c r="WTH41" s="9"/>
      <c r="WTI41" s="9"/>
      <c r="WTJ41" s="9"/>
      <c r="WTK41" s="9"/>
      <c r="WTL41" s="9"/>
      <c r="WTM41" s="9"/>
      <c r="WTN41" s="9"/>
      <c r="WTO41" s="9"/>
      <c r="WTP41" s="9"/>
      <c r="WTQ41" s="9"/>
      <c r="WTR41" s="9"/>
      <c r="WTS41" s="9"/>
      <c r="WTT41" s="9"/>
      <c r="WTU41" s="9"/>
      <c r="WTV41" s="9"/>
      <c r="WTW41" s="9"/>
      <c r="WTX41" s="9"/>
      <c r="WTY41" s="9"/>
      <c r="WTZ41" s="9"/>
      <c r="WUA41" s="9"/>
      <c r="WUB41" s="9"/>
      <c r="WUC41" s="9"/>
      <c r="WUD41" s="9"/>
      <c r="WUE41" s="9"/>
      <c r="WUF41" s="9"/>
      <c r="WUG41" s="9"/>
      <c r="WUH41" s="9"/>
      <c r="WUI41" s="9"/>
      <c r="WUJ41" s="9"/>
    </row>
    <row r="42" spans="1:16104" s="10" customFormat="1" ht="15.75" customHeight="1" x14ac:dyDescent="0.2">
      <c r="A42" s="22">
        <v>210043</v>
      </c>
      <c r="B42" s="22" t="s">
        <v>95</v>
      </c>
      <c r="C42" s="117">
        <f>VLOOKUP(A42,[6]Sheet1!$B$4:$F$57,3,FALSE)</f>
        <v>574900387.12802494</v>
      </c>
      <c r="D42" s="71">
        <f>IFERROR(VLOOKUP($A42,'PAU Performance'!$A:$F,6,FALSE),0)</f>
        <v>11.064721606783815</v>
      </c>
      <c r="E42" s="51">
        <f>IFERROR(D42/$D$53*Savings!$C$8*Savings!$C$16,0)</f>
        <v>-1.3942142948545366E-3</v>
      </c>
      <c r="F42" s="88">
        <f t="shared" si="0"/>
        <v>-801534.33785129944</v>
      </c>
      <c r="G42" s="53">
        <f>IFERROR(F42*Savings!$C$9*Savings!$C$16/$F$53,0)</f>
        <v>-599179.76929862937</v>
      </c>
      <c r="H42" s="20">
        <f>IFERROR(VLOOKUP(A42,'PAU Performance'!A:C,3,FALSE),0)</f>
        <v>8.2000849460040007E-2</v>
      </c>
      <c r="I42" s="21">
        <f>IFERROR((H42/$H$53*Savings!$C$8*Savings!$C$17),0)</f>
        <v>-2.9496985265348974E-3</v>
      </c>
      <c r="J42" s="88">
        <f t="shared" si="1"/>
        <v>-1695782.8248158772</v>
      </c>
      <c r="K42" s="53">
        <f>IFERROR(J42*Savings!$C$9*Savings!$C$17/$J$53,0)</f>
        <v>-1701020.5029705293</v>
      </c>
      <c r="L42" s="88">
        <f t="shared" si="2"/>
        <v>-2300200.2722691586</v>
      </c>
      <c r="M42" s="70">
        <f t="shared" si="3"/>
        <v>-4.0010414391266113E-3</v>
      </c>
      <c r="N42" s="127">
        <f t="shared" si="4"/>
        <v>-3.0104143912661023E-4</v>
      </c>
      <c r="O42" s="128">
        <f t="shared" si="5"/>
        <v>-173068.83989546596</v>
      </c>
      <c r="P42" s="128">
        <f t="shared" si="6"/>
        <v>-159543.39902501222</v>
      </c>
      <c r="Q42" s="129">
        <f t="shared" si="7"/>
        <v>-2.7751485752519313E-4</v>
      </c>
      <c r="R42" s="128">
        <f t="shared" si="8"/>
        <v>2140656.8732441464</v>
      </c>
      <c r="S42" s="127">
        <f t="shared" si="9"/>
        <v>3.7235265816014181E-3</v>
      </c>
      <c r="T42" s="120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9"/>
      <c r="AXM42" s="9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9"/>
      <c r="AYF42" s="9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9"/>
      <c r="AYY42" s="9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9"/>
      <c r="AZR42" s="9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9"/>
      <c r="BAK42" s="9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9"/>
      <c r="BBD42" s="9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9"/>
      <c r="BBW42" s="9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9"/>
      <c r="BCP42" s="9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9"/>
      <c r="BDI42" s="9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9"/>
      <c r="BEB42" s="9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9"/>
      <c r="BEU42" s="9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9"/>
      <c r="BFN42" s="9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9"/>
      <c r="BGG42" s="9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9"/>
      <c r="BGZ42" s="9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9"/>
      <c r="BHS42" s="9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9"/>
      <c r="BIL42" s="9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9"/>
      <c r="BJE42" s="9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9"/>
      <c r="BJX42" s="9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9"/>
      <c r="BKQ42" s="9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9"/>
      <c r="BLJ42" s="9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9"/>
      <c r="BMC42" s="9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9"/>
      <c r="BMV42" s="9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9"/>
      <c r="BNO42" s="9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9"/>
      <c r="BOH42" s="9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9"/>
      <c r="BPA42" s="9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9"/>
      <c r="BPT42" s="9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9"/>
      <c r="BQM42" s="9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9"/>
      <c r="BRF42" s="9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9"/>
      <c r="BRY42" s="9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9"/>
      <c r="BSR42" s="9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9"/>
      <c r="BTK42" s="9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9"/>
      <c r="BUD42" s="9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9"/>
      <c r="BUW42" s="9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9"/>
      <c r="BVP42" s="9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9"/>
      <c r="BWI42" s="9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9"/>
      <c r="BXB42" s="9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9"/>
      <c r="BXU42" s="9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9"/>
      <c r="BYN42" s="9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9"/>
      <c r="BZG42" s="9"/>
      <c r="BZH42" s="9"/>
      <c r="BZI42" s="9"/>
      <c r="BZJ42" s="9"/>
      <c r="BZK42" s="9"/>
      <c r="BZL42" s="9"/>
      <c r="BZM42" s="9"/>
      <c r="BZN42" s="9"/>
      <c r="BZO42" s="9"/>
      <c r="BZP42" s="9"/>
      <c r="BZQ42" s="9"/>
      <c r="BZR42" s="9"/>
      <c r="BZS42" s="9"/>
      <c r="BZT42" s="9"/>
      <c r="BZU42" s="9"/>
      <c r="BZV42" s="9"/>
      <c r="BZW42" s="9"/>
      <c r="BZX42" s="9"/>
      <c r="BZY42" s="9"/>
      <c r="BZZ42" s="9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9"/>
      <c r="CAS42" s="9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9"/>
      <c r="CBL42" s="9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9"/>
      <c r="CCE42" s="9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9"/>
      <c r="CCX42" s="9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9"/>
      <c r="CDQ42" s="9"/>
      <c r="CDR42" s="9"/>
      <c r="CDS42" s="9"/>
      <c r="CDT42" s="9"/>
      <c r="CDU42" s="9"/>
      <c r="CDV42" s="9"/>
      <c r="CDW42" s="9"/>
      <c r="CDX42" s="9"/>
      <c r="CDY42" s="9"/>
      <c r="CDZ42" s="9"/>
      <c r="CEA42" s="9"/>
      <c r="CEB42" s="9"/>
      <c r="CEC42" s="9"/>
      <c r="CED42" s="9"/>
      <c r="CEE42" s="9"/>
      <c r="CEF42" s="9"/>
      <c r="CEG42" s="9"/>
      <c r="CEH42" s="9"/>
      <c r="CEI42" s="9"/>
      <c r="CEJ42" s="9"/>
      <c r="CEK42" s="9"/>
      <c r="CEL42" s="9"/>
      <c r="CEM42" s="9"/>
      <c r="CEN42" s="9"/>
      <c r="CEO42" s="9"/>
      <c r="CEP42" s="9"/>
      <c r="CEQ42" s="9"/>
      <c r="CER42" s="9"/>
      <c r="CES42" s="9"/>
      <c r="CET42" s="9"/>
      <c r="CEU42" s="9"/>
      <c r="CEV42" s="9"/>
      <c r="CEW42" s="9"/>
      <c r="CEX42" s="9"/>
      <c r="CEY42" s="9"/>
      <c r="CEZ42" s="9"/>
      <c r="CFA42" s="9"/>
      <c r="CFB42" s="9"/>
      <c r="CFC42" s="9"/>
      <c r="CFD42" s="9"/>
      <c r="CFE42" s="9"/>
      <c r="CFF42" s="9"/>
      <c r="CFG42" s="9"/>
      <c r="CFH42" s="9"/>
      <c r="CFI42" s="9"/>
      <c r="CFJ42" s="9"/>
      <c r="CFK42" s="9"/>
      <c r="CFL42" s="9"/>
      <c r="CFM42" s="9"/>
      <c r="CFN42" s="9"/>
      <c r="CFO42" s="9"/>
      <c r="CFP42" s="9"/>
      <c r="CFQ42" s="9"/>
      <c r="CFR42" s="9"/>
      <c r="CFS42" s="9"/>
      <c r="CFT42" s="9"/>
      <c r="CFU42" s="9"/>
      <c r="CFV42" s="9"/>
      <c r="CFW42" s="9"/>
      <c r="CFX42" s="9"/>
      <c r="CFY42" s="9"/>
      <c r="CFZ42" s="9"/>
      <c r="CGA42" s="9"/>
      <c r="CGB42" s="9"/>
      <c r="CGC42" s="9"/>
      <c r="CGD42" s="9"/>
      <c r="CGE42" s="9"/>
      <c r="CGF42" s="9"/>
      <c r="CGG42" s="9"/>
      <c r="CGH42" s="9"/>
      <c r="CGI42" s="9"/>
      <c r="CGJ42" s="9"/>
      <c r="CGK42" s="9"/>
      <c r="CGL42" s="9"/>
      <c r="CGM42" s="9"/>
      <c r="CGN42" s="9"/>
      <c r="CGO42" s="9"/>
      <c r="CGP42" s="9"/>
      <c r="CGQ42" s="9"/>
      <c r="CGR42" s="9"/>
      <c r="CGS42" s="9"/>
      <c r="CGT42" s="9"/>
      <c r="CGU42" s="9"/>
      <c r="CGV42" s="9"/>
      <c r="CGW42" s="9"/>
      <c r="CGX42" s="9"/>
      <c r="CGY42" s="9"/>
      <c r="CGZ42" s="9"/>
      <c r="CHA42" s="9"/>
      <c r="CHB42" s="9"/>
      <c r="CHC42" s="9"/>
      <c r="CHD42" s="9"/>
      <c r="CHE42" s="9"/>
      <c r="CHF42" s="9"/>
      <c r="CHG42" s="9"/>
      <c r="CHH42" s="9"/>
      <c r="CHI42" s="9"/>
      <c r="CHJ42" s="9"/>
      <c r="CHK42" s="9"/>
      <c r="CHL42" s="9"/>
      <c r="CHM42" s="9"/>
      <c r="CHN42" s="9"/>
      <c r="CHO42" s="9"/>
      <c r="CHP42" s="9"/>
      <c r="CHQ42" s="9"/>
      <c r="CHR42" s="9"/>
      <c r="CHS42" s="9"/>
      <c r="CHT42" s="9"/>
      <c r="CHU42" s="9"/>
      <c r="CHV42" s="9"/>
      <c r="CHW42" s="9"/>
      <c r="CHX42" s="9"/>
      <c r="CHY42" s="9"/>
      <c r="CHZ42" s="9"/>
      <c r="CIA42" s="9"/>
      <c r="CIB42" s="9"/>
      <c r="CIC42" s="9"/>
      <c r="CID42" s="9"/>
      <c r="CIE42" s="9"/>
      <c r="CIF42" s="9"/>
      <c r="CIG42" s="9"/>
      <c r="CIH42" s="9"/>
      <c r="CII42" s="9"/>
      <c r="CIJ42" s="9"/>
      <c r="CIK42" s="9"/>
      <c r="CIL42" s="9"/>
      <c r="CIM42" s="9"/>
      <c r="CIN42" s="9"/>
      <c r="CIO42" s="9"/>
      <c r="CIP42" s="9"/>
      <c r="CIQ42" s="9"/>
      <c r="CIR42" s="9"/>
      <c r="CIS42" s="9"/>
      <c r="CIT42" s="9"/>
      <c r="CIU42" s="9"/>
      <c r="CIV42" s="9"/>
      <c r="CIW42" s="9"/>
      <c r="CIX42" s="9"/>
      <c r="CIY42" s="9"/>
      <c r="CIZ42" s="9"/>
      <c r="CJA42" s="9"/>
      <c r="CJB42" s="9"/>
      <c r="CJC42" s="9"/>
      <c r="CJD42" s="9"/>
      <c r="CJE42" s="9"/>
      <c r="CJF42" s="9"/>
      <c r="CJG42" s="9"/>
      <c r="CJH42" s="9"/>
      <c r="CJI42" s="9"/>
      <c r="CJJ42" s="9"/>
      <c r="CJK42" s="9"/>
      <c r="CJL42" s="9"/>
      <c r="CJM42" s="9"/>
      <c r="CJN42" s="9"/>
      <c r="CJO42" s="9"/>
      <c r="CJP42" s="9"/>
      <c r="CJQ42" s="9"/>
      <c r="CJR42" s="9"/>
      <c r="CJS42" s="9"/>
      <c r="CJT42" s="9"/>
      <c r="CJU42" s="9"/>
      <c r="CJV42" s="9"/>
      <c r="CJW42" s="9"/>
      <c r="CJX42" s="9"/>
      <c r="CJY42" s="9"/>
      <c r="CJZ42" s="9"/>
      <c r="CKA42" s="9"/>
      <c r="CKB42" s="9"/>
      <c r="CKC42" s="9"/>
      <c r="CKD42" s="9"/>
      <c r="CKE42" s="9"/>
      <c r="CKF42" s="9"/>
      <c r="CKG42" s="9"/>
      <c r="CKH42" s="9"/>
      <c r="CKI42" s="9"/>
      <c r="CKJ42" s="9"/>
      <c r="CKK42" s="9"/>
      <c r="CKL42" s="9"/>
      <c r="CKM42" s="9"/>
      <c r="CKN42" s="9"/>
      <c r="CKO42" s="9"/>
      <c r="CKP42" s="9"/>
      <c r="CKQ42" s="9"/>
      <c r="CKR42" s="9"/>
      <c r="CKS42" s="9"/>
      <c r="CKT42" s="9"/>
      <c r="CKU42" s="9"/>
      <c r="CKV42" s="9"/>
      <c r="CKW42" s="9"/>
      <c r="CKX42" s="9"/>
      <c r="CKY42" s="9"/>
      <c r="CKZ42" s="9"/>
      <c r="CLA42" s="9"/>
      <c r="CLB42" s="9"/>
      <c r="CLC42" s="9"/>
      <c r="CLD42" s="9"/>
      <c r="CLE42" s="9"/>
      <c r="CLF42" s="9"/>
      <c r="CLG42" s="9"/>
      <c r="CLH42" s="9"/>
      <c r="CLI42" s="9"/>
      <c r="CLJ42" s="9"/>
      <c r="CLK42" s="9"/>
      <c r="CLL42" s="9"/>
      <c r="CLM42" s="9"/>
      <c r="CLN42" s="9"/>
      <c r="CLO42" s="9"/>
      <c r="CLP42" s="9"/>
      <c r="CLQ42" s="9"/>
      <c r="CLR42" s="9"/>
      <c r="CLS42" s="9"/>
      <c r="CLT42" s="9"/>
      <c r="CLU42" s="9"/>
      <c r="CLV42" s="9"/>
      <c r="CLW42" s="9"/>
      <c r="CLX42" s="9"/>
      <c r="CLY42" s="9"/>
      <c r="CLZ42" s="9"/>
      <c r="CMA42" s="9"/>
      <c r="CMB42" s="9"/>
      <c r="CMC42" s="9"/>
      <c r="CMD42" s="9"/>
      <c r="CME42" s="9"/>
      <c r="CMF42" s="9"/>
      <c r="CMG42" s="9"/>
      <c r="CMH42" s="9"/>
      <c r="CMI42" s="9"/>
      <c r="CMJ42" s="9"/>
      <c r="CMK42" s="9"/>
      <c r="CML42" s="9"/>
      <c r="CMM42" s="9"/>
      <c r="CMN42" s="9"/>
      <c r="CMO42" s="9"/>
      <c r="CMP42" s="9"/>
      <c r="CMQ42" s="9"/>
      <c r="CMR42" s="9"/>
      <c r="CMS42" s="9"/>
      <c r="CMT42" s="9"/>
      <c r="CMU42" s="9"/>
      <c r="CMV42" s="9"/>
      <c r="CMW42" s="9"/>
      <c r="CMX42" s="9"/>
      <c r="CMY42" s="9"/>
      <c r="CMZ42" s="9"/>
      <c r="CNA42" s="9"/>
      <c r="CNB42" s="9"/>
      <c r="CNC42" s="9"/>
      <c r="CND42" s="9"/>
      <c r="CNE42" s="9"/>
      <c r="CNF42" s="9"/>
      <c r="CNG42" s="9"/>
      <c r="CNH42" s="9"/>
      <c r="CNI42" s="9"/>
      <c r="CNJ42" s="9"/>
      <c r="CNK42" s="9"/>
      <c r="CNL42" s="9"/>
      <c r="CNM42" s="9"/>
      <c r="CNN42" s="9"/>
      <c r="CNO42" s="9"/>
      <c r="CNP42" s="9"/>
      <c r="CNQ42" s="9"/>
      <c r="CNR42" s="9"/>
      <c r="CNS42" s="9"/>
      <c r="CNT42" s="9"/>
      <c r="CNU42" s="9"/>
      <c r="CNV42" s="9"/>
      <c r="CNW42" s="9"/>
      <c r="CNX42" s="9"/>
      <c r="CNY42" s="9"/>
      <c r="CNZ42" s="9"/>
      <c r="COA42" s="9"/>
      <c r="COB42" s="9"/>
      <c r="COC42" s="9"/>
      <c r="COD42" s="9"/>
      <c r="COE42" s="9"/>
      <c r="COF42" s="9"/>
      <c r="COG42" s="9"/>
      <c r="COH42" s="9"/>
      <c r="COI42" s="9"/>
      <c r="COJ42" s="9"/>
      <c r="COK42" s="9"/>
      <c r="COL42" s="9"/>
      <c r="COM42" s="9"/>
      <c r="CON42" s="9"/>
      <c r="COO42" s="9"/>
      <c r="COP42" s="9"/>
      <c r="COQ42" s="9"/>
      <c r="COR42" s="9"/>
      <c r="COS42" s="9"/>
      <c r="COT42" s="9"/>
      <c r="COU42" s="9"/>
      <c r="COV42" s="9"/>
      <c r="COW42" s="9"/>
      <c r="COX42" s="9"/>
      <c r="COY42" s="9"/>
      <c r="COZ42" s="9"/>
      <c r="CPA42" s="9"/>
      <c r="CPB42" s="9"/>
      <c r="CPC42" s="9"/>
      <c r="CPD42" s="9"/>
      <c r="CPE42" s="9"/>
      <c r="CPF42" s="9"/>
      <c r="CPG42" s="9"/>
      <c r="CPH42" s="9"/>
      <c r="CPI42" s="9"/>
      <c r="CPJ42" s="9"/>
      <c r="CPK42" s="9"/>
      <c r="CPL42" s="9"/>
      <c r="CPM42" s="9"/>
      <c r="CPN42" s="9"/>
      <c r="CPO42" s="9"/>
      <c r="CPP42" s="9"/>
      <c r="CPQ42" s="9"/>
      <c r="CPR42" s="9"/>
      <c r="CPS42" s="9"/>
      <c r="CPT42" s="9"/>
      <c r="CPU42" s="9"/>
      <c r="CPV42" s="9"/>
      <c r="CPW42" s="9"/>
      <c r="CPX42" s="9"/>
      <c r="CPY42" s="9"/>
      <c r="CPZ42" s="9"/>
      <c r="CQA42" s="9"/>
      <c r="CQB42" s="9"/>
      <c r="CQC42" s="9"/>
      <c r="CQD42" s="9"/>
      <c r="CQE42" s="9"/>
      <c r="CQF42" s="9"/>
      <c r="CQG42" s="9"/>
      <c r="CQH42" s="9"/>
      <c r="CQI42" s="9"/>
      <c r="CQJ42" s="9"/>
      <c r="CQK42" s="9"/>
      <c r="CQL42" s="9"/>
      <c r="CQM42" s="9"/>
      <c r="CQN42" s="9"/>
      <c r="CQO42" s="9"/>
      <c r="CQP42" s="9"/>
      <c r="CQQ42" s="9"/>
      <c r="CQR42" s="9"/>
      <c r="CQS42" s="9"/>
      <c r="CQT42" s="9"/>
      <c r="CQU42" s="9"/>
      <c r="CQV42" s="9"/>
      <c r="CQW42" s="9"/>
      <c r="CQX42" s="9"/>
      <c r="CQY42" s="9"/>
      <c r="CQZ42" s="9"/>
      <c r="CRA42" s="9"/>
      <c r="CRB42" s="9"/>
      <c r="CRC42" s="9"/>
      <c r="CRD42" s="9"/>
      <c r="CRE42" s="9"/>
      <c r="CRF42" s="9"/>
      <c r="CRG42" s="9"/>
      <c r="CRH42" s="9"/>
      <c r="CRI42" s="9"/>
      <c r="CRJ42" s="9"/>
      <c r="CRK42" s="9"/>
      <c r="CRL42" s="9"/>
      <c r="CRM42" s="9"/>
      <c r="CRN42" s="9"/>
      <c r="CRO42" s="9"/>
      <c r="CRP42" s="9"/>
      <c r="CRQ42" s="9"/>
      <c r="CRR42" s="9"/>
      <c r="CRS42" s="9"/>
      <c r="CRT42" s="9"/>
      <c r="CRU42" s="9"/>
      <c r="CRV42" s="9"/>
      <c r="CRW42" s="9"/>
      <c r="CRX42" s="9"/>
      <c r="CRY42" s="9"/>
      <c r="CRZ42" s="9"/>
      <c r="CSA42" s="9"/>
      <c r="CSB42" s="9"/>
      <c r="CSC42" s="9"/>
      <c r="CSD42" s="9"/>
      <c r="CSE42" s="9"/>
      <c r="CSF42" s="9"/>
      <c r="CSG42" s="9"/>
      <c r="CSH42" s="9"/>
      <c r="CSI42" s="9"/>
      <c r="CSJ42" s="9"/>
      <c r="CSK42" s="9"/>
      <c r="CSL42" s="9"/>
      <c r="CSM42" s="9"/>
      <c r="CSN42" s="9"/>
      <c r="CSO42" s="9"/>
      <c r="CSP42" s="9"/>
      <c r="CSQ42" s="9"/>
      <c r="CSR42" s="9"/>
      <c r="CSS42" s="9"/>
      <c r="CST42" s="9"/>
      <c r="CSU42" s="9"/>
      <c r="CSV42" s="9"/>
      <c r="CSW42" s="9"/>
      <c r="CSX42" s="9"/>
      <c r="CSY42" s="9"/>
      <c r="CSZ42" s="9"/>
      <c r="CTA42" s="9"/>
      <c r="CTB42" s="9"/>
      <c r="CTC42" s="9"/>
      <c r="CTD42" s="9"/>
      <c r="CTE42" s="9"/>
      <c r="CTF42" s="9"/>
      <c r="CTG42" s="9"/>
      <c r="CTH42" s="9"/>
      <c r="CTI42" s="9"/>
      <c r="CTJ42" s="9"/>
      <c r="CTK42" s="9"/>
      <c r="CTL42" s="9"/>
      <c r="CTM42" s="9"/>
      <c r="CTN42" s="9"/>
      <c r="CTO42" s="9"/>
      <c r="CTP42" s="9"/>
      <c r="CTQ42" s="9"/>
      <c r="CTR42" s="9"/>
      <c r="CTS42" s="9"/>
      <c r="CTT42" s="9"/>
      <c r="CTU42" s="9"/>
      <c r="CTV42" s="9"/>
      <c r="CTW42" s="9"/>
      <c r="CTX42" s="9"/>
      <c r="CTY42" s="9"/>
      <c r="CTZ42" s="9"/>
      <c r="CUA42" s="9"/>
      <c r="CUB42" s="9"/>
      <c r="CUC42" s="9"/>
      <c r="CUD42" s="9"/>
      <c r="CUE42" s="9"/>
      <c r="CUF42" s="9"/>
      <c r="CUG42" s="9"/>
      <c r="CUH42" s="9"/>
      <c r="CUI42" s="9"/>
      <c r="CUJ42" s="9"/>
      <c r="CUK42" s="9"/>
      <c r="CUL42" s="9"/>
      <c r="CUM42" s="9"/>
      <c r="CUN42" s="9"/>
      <c r="CUO42" s="9"/>
      <c r="CUP42" s="9"/>
      <c r="CUQ42" s="9"/>
      <c r="CUR42" s="9"/>
      <c r="CUS42" s="9"/>
      <c r="CUT42" s="9"/>
      <c r="CUU42" s="9"/>
      <c r="CUV42" s="9"/>
      <c r="CUW42" s="9"/>
      <c r="CUX42" s="9"/>
      <c r="CUY42" s="9"/>
      <c r="CUZ42" s="9"/>
      <c r="CVA42" s="9"/>
      <c r="CVB42" s="9"/>
      <c r="CVC42" s="9"/>
      <c r="CVD42" s="9"/>
      <c r="CVE42" s="9"/>
      <c r="CVF42" s="9"/>
      <c r="CVG42" s="9"/>
      <c r="CVH42" s="9"/>
      <c r="CVI42" s="9"/>
      <c r="CVJ42" s="9"/>
      <c r="CVK42" s="9"/>
      <c r="CVL42" s="9"/>
      <c r="CVM42" s="9"/>
      <c r="CVN42" s="9"/>
      <c r="CVO42" s="9"/>
      <c r="CVP42" s="9"/>
      <c r="CVQ42" s="9"/>
      <c r="CVR42" s="9"/>
      <c r="CVS42" s="9"/>
      <c r="CVT42" s="9"/>
      <c r="CVU42" s="9"/>
      <c r="CVV42" s="9"/>
      <c r="CVW42" s="9"/>
      <c r="CVX42" s="9"/>
      <c r="CVY42" s="9"/>
      <c r="CVZ42" s="9"/>
      <c r="CWA42" s="9"/>
      <c r="CWB42" s="9"/>
      <c r="CWC42" s="9"/>
      <c r="CWD42" s="9"/>
      <c r="CWE42" s="9"/>
      <c r="CWF42" s="9"/>
      <c r="CWG42" s="9"/>
      <c r="CWH42" s="9"/>
      <c r="CWI42" s="9"/>
      <c r="CWJ42" s="9"/>
      <c r="CWK42" s="9"/>
      <c r="CWL42" s="9"/>
      <c r="CWM42" s="9"/>
      <c r="CWN42" s="9"/>
      <c r="CWO42" s="9"/>
      <c r="CWP42" s="9"/>
      <c r="CWQ42" s="9"/>
      <c r="CWR42" s="9"/>
      <c r="CWS42" s="9"/>
      <c r="CWT42" s="9"/>
      <c r="CWU42" s="9"/>
      <c r="CWV42" s="9"/>
      <c r="CWW42" s="9"/>
      <c r="CWX42" s="9"/>
      <c r="CWY42" s="9"/>
      <c r="CWZ42" s="9"/>
      <c r="CXA42" s="9"/>
      <c r="CXB42" s="9"/>
      <c r="CXC42" s="9"/>
      <c r="CXD42" s="9"/>
      <c r="CXE42" s="9"/>
      <c r="CXF42" s="9"/>
      <c r="CXG42" s="9"/>
      <c r="CXH42" s="9"/>
      <c r="CXI42" s="9"/>
      <c r="CXJ42" s="9"/>
      <c r="CXK42" s="9"/>
      <c r="CXL42" s="9"/>
      <c r="CXM42" s="9"/>
      <c r="CXN42" s="9"/>
      <c r="CXO42" s="9"/>
      <c r="CXP42" s="9"/>
      <c r="CXQ42" s="9"/>
      <c r="CXR42" s="9"/>
      <c r="CXS42" s="9"/>
      <c r="CXT42" s="9"/>
      <c r="CXU42" s="9"/>
      <c r="CXV42" s="9"/>
      <c r="CXW42" s="9"/>
      <c r="CXX42" s="9"/>
      <c r="CXY42" s="9"/>
      <c r="CXZ42" s="9"/>
      <c r="CYA42" s="9"/>
      <c r="CYB42" s="9"/>
      <c r="CYC42" s="9"/>
      <c r="CYD42" s="9"/>
      <c r="CYE42" s="9"/>
      <c r="CYF42" s="9"/>
      <c r="CYG42" s="9"/>
      <c r="CYH42" s="9"/>
      <c r="CYI42" s="9"/>
      <c r="CYJ42" s="9"/>
      <c r="CYK42" s="9"/>
      <c r="CYL42" s="9"/>
      <c r="CYM42" s="9"/>
      <c r="CYN42" s="9"/>
      <c r="CYO42" s="9"/>
      <c r="CYP42" s="9"/>
      <c r="CYQ42" s="9"/>
      <c r="CYR42" s="9"/>
      <c r="CYS42" s="9"/>
      <c r="CYT42" s="9"/>
      <c r="CYU42" s="9"/>
      <c r="CYV42" s="9"/>
      <c r="CYW42" s="9"/>
      <c r="CYX42" s="9"/>
      <c r="CYY42" s="9"/>
      <c r="CYZ42" s="9"/>
      <c r="CZA42" s="9"/>
      <c r="CZB42" s="9"/>
      <c r="CZC42" s="9"/>
      <c r="CZD42" s="9"/>
      <c r="CZE42" s="9"/>
      <c r="CZF42" s="9"/>
      <c r="CZG42" s="9"/>
      <c r="CZH42" s="9"/>
      <c r="CZI42" s="9"/>
      <c r="CZJ42" s="9"/>
      <c r="CZK42" s="9"/>
      <c r="CZL42" s="9"/>
      <c r="CZM42" s="9"/>
      <c r="CZN42" s="9"/>
      <c r="CZO42" s="9"/>
      <c r="CZP42" s="9"/>
      <c r="CZQ42" s="9"/>
      <c r="CZR42" s="9"/>
      <c r="CZS42" s="9"/>
      <c r="CZT42" s="9"/>
      <c r="CZU42" s="9"/>
      <c r="CZV42" s="9"/>
      <c r="CZW42" s="9"/>
      <c r="CZX42" s="9"/>
      <c r="CZY42" s="9"/>
      <c r="CZZ42" s="9"/>
      <c r="DAA42" s="9"/>
      <c r="DAB42" s="9"/>
      <c r="DAC42" s="9"/>
      <c r="DAD42" s="9"/>
      <c r="DAE42" s="9"/>
      <c r="DAF42" s="9"/>
      <c r="DAG42" s="9"/>
      <c r="DAH42" s="9"/>
      <c r="DAI42" s="9"/>
      <c r="DAJ42" s="9"/>
      <c r="DAK42" s="9"/>
      <c r="DAL42" s="9"/>
      <c r="DAM42" s="9"/>
      <c r="DAN42" s="9"/>
      <c r="DAO42" s="9"/>
      <c r="DAP42" s="9"/>
      <c r="DAQ42" s="9"/>
      <c r="DAR42" s="9"/>
      <c r="DAS42" s="9"/>
      <c r="DAT42" s="9"/>
      <c r="DAU42" s="9"/>
      <c r="DAV42" s="9"/>
      <c r="DAW42" s="9"/>
      <c r="DAX42" s="9"/>
      <c r="DAY42" s="9"/>
      <c r="DAZ42" s="9"/>
      <c r="DBA42" s="9"/>
      <c r="DBB42" s="9"/>
      <c r="DBC42" s="9"/>
      <c r="DBD42" s="9"/>
      <c r="DBE42" s="9"/>
      <c r="DBF42" s="9"/>
      <c r="DBG42" s="9"/>
      <c r="DBH42" s="9"/>
      <c r="DBI42" s="9"/>
      <c r="DBJ42" s="9"/>
      <c r="DBK42" s="9"/>
      <c r="DBL42" s="9"/>
      <c r="DBM42" s="9"/>
      <c r="DBN42" s="9"/>
      <c r="DBO42" s="9"/>
      <c r="DBP42" s="9"/>
      <c r="DBQ42" s="9"/>
      <c r="DBR42" s="9"/>
      <c r="DBS42" s="9"/>
      <c r="DBT42" s="9"/>
      <c r="DBU42" s="9"/>
      <c r="DBV42" s="9"/>
      <c r="DBW42" s="9"/>
      <c r="DBX42" s="9"/>
      <c r="DBY42" s="9"/>
      <c r="DBZ42" s="9"/>
      <c r="DCA42" s="9"/>
      <c r="DCB42" s="9"/>
      <c r="DCC42" s="9"/>
      <c r="DCD42" s="9"/>
      <c r="DCE42" s="9"/>
      <c r="DCF42" s="9"/>
      <c r="DCG42" s="9"/>
      <c r="DCH42" s="9"/>
      <c r="DCI42" s="9"/>
      <c r="DCJ42" s="9"/>
      <c r="DCK42" s="9"/>
      <c r="DCL42" s="9"/>
      <c r="DCM42" s="9"/>
      <c r="DCN42" s="9"/>
      <c r="DCO42" s="9"/>
      <c r="DCP42" s="9"/>
      <c r="DCQ42" s="9"/>
      <c r="DCR42" s="9"/>
      <c r="DCS42" s="9"/>
      <c r="DCT42" s="9"/>
      <c r="DCU42" s="9"/>
      <c r="DCV42" s="9"/>
      <c r="DCW42" s="9"/>
      <c r="DCX42" s="9"/>
      <c r="DCY42" s="9"/>
      <c r="DCZ42" s="9"/>
      <c r="DDA42" s="9"/>
      <c r="DDB42" s="9"/>
      <c r="DDC42" s="9"/>
      <c r="DDD42" s="9"/>
      <c r="DDE42" s="9"/>
      <c r="DDF42" s="9"/>
      <c r="DDG42" s="9"/>
      <c r="DDH42" s="9"/>
      <c r="DDI42" s="9"/>
      <c r="DDJ42" s="9"/>
      <c r="DDK42" s="9"/>
      <c r="DDL42" s="9"/>
      <c r="DDM42" s="9"/>
      <c r="DDN42" s="9"/>
      <c r="DDO42" s="9"/>
      <c r="DDP42" s="9"/>
      <c r="DDQ42" s="9"/>
      <c r="DDR42" s="9"/>
      <c r="DDS42" s="9"/>
      <c r="DDT42" s="9"/>
      <c r="DDU42" s="9"/>
      <c r="DDV42" s="9"/>
      <c r="DDW42" s="9"/>
      <c r="DDX42" s="9"/>
      <c r="DDY42" s="9"/>
      <c r="DDZ42" s="9"/>
      <c r="DEA42" s="9"/>
      <c r="DEB42" s="9"/>
      <c r="DEC42" s="9"/>
      <c r="DED42" s="9"/>
      <c r="DEE42" s="9"/>
      <c r="DEF42" s="9"/>
      <c r="DEG42" s="9"/>
      <c r="DEH42" s="9"/>
      <c r="DEI42" s="9"/>
      <c r="DEJ42" s="9"/>
      <c r="DEK42" s="9"/>
      <c r="DEL42" s="9"/>
      <c r="DEM42" s="9"/>
      <c r="DEN42" s="9"/>
      <c r="DEO42" s="9"/>
      <c r="DEP42" s="9"/>
      <c r="DEQ42" s="9"/>
      <c r="DER42" s="9"/>
      <c r="DES42" s="9"/>
      <c r="DET42" s="9"/>
      <c r="DEU42" s="9"/>
      <c r="DEV42" s="9"/>
      <c r="DEW42" s="9"/>
      <c r="DEX42" s="9"/>
      <c r="DEY42" s="9"/>
      <c r="DEZ42" s="9"/>
      <c r="DFA42" s="9"/>
      <c r="DFB42" s="9"/>
      <c r="DFC42" s="9"/>
      <c r="DFD42" s="9"/>
      <c r="DFE42" s="9"/>
      <c r="DFF42" s="9"/>
      <c r="DFG42" s="9"/>
      <c r="DFH42" s="9"/>
      <c r="DFI42" s="9"/>
      <c r="DFJ42" s="9"/>
      <c r="DFK42" s="9"/>
      <c r="DFL42" s="9"/>
      <c r="DFM42" s="9"/>
      <c r="DFN42" s="9"/>
      <c r="DFO42" s="9"/>
      <c r="DFP42" s="9"/>
      <c r="DFQ42" s="9"/>
      <c r="DFR42" s="9"/>
      <c r="DFS42" s="9"/>
      <c r="DFT42" s="9"/>
      <c r="DFU42" s="9"/>
      <c r="DFV42" s="9"/>
      <c r="DFW42" s="9"/>
      <c r="DFX42" s="9"/>
      <c r="DFY42" s="9"/>
      <c r="DFZ42" s="9"/>
      <c r="DGA42" s="9"/>
      <c r="DGB42" s="9"/>
      <c r="DGC42" s="9"/>
      <c r="DGD42" s="9"/>
      <c r="DGE42" s="9"/>
      <c r="DGF42" s="9"/>
      <c r="DGG42" s="9"/>
      <c r="DGH42" s="9"/>
      <c r="DGI42" s="9"/>
      <c r="DGJ42" s="9"/>
      <c r="DGK42" s="9"/>
      <c r="DGL42" s="9"/>
      <c r="DGM42" s="9"/>
      <c r="DGN42" s="9"/>
      <c r="DGO42" s="9"/>
      <c r="DGP42" s="9"/>
      <c r="DGQ42" s="9"/>
      <c r="DGR42" s="9"/>
      <c r="DGS42" s="9"/>
      <c r="DGT42" s="9"/>
      <c r="DGU42" s="9"/>
      <c r="DGV42" s="9"/>
      <c r="DGW42" s="9"/>
      <c r="DGX42" s="9"/>
      <c r="DGY42" s="9"/>
      <c r="DGZ42" s="9"/>
      <c r="DHA42" s="9"/>
      <c r="DHB42" s="9"/>
      <c r="DHC42" s="9"/>
      <c r="DHD42" s="9"/>
      <c r="DHE42" s="9"/>
      <c r="DHF42" s="9"/>
      <c r="DHG42" s="9"/>
      <c r="DHH42" s="9"/>
      <c r="DHI42" s="9"/>
      <c r="DHJ42" s="9"/>
      <c r="DHK42" s="9"/>
      <c r="DHL42" s="9"/>
      <c r="DHM42" s="9"/>
      <c r="DHN42" s="9"/>
      <c r="DHO42" s="9"/>
      <c r="DHP42" s="9"/>
      <c r="DHQ42" s="9"/>
      <c r="DHR42" s="9"/>
      <c r="DHS42" s="9"/>
      <c r="DHT42" s="9"/>
      <c r="DHU42" s="9"/>
      <c r="DHV42" s="9"/>
      <c r="DHW42" s="9"/>
      <c r="DHX42" s="9"/>
      <c r="DHY42" s="9"/>
      <c r="DHZ42" s="9"/>
      <c r="DIA42" s="9"/>
      <c r="DIB42" s="9"/>
      <c r="DIC42" s="9"/>
      <c r="DID42" s="9"/>
      <c r="DIE42" s="9"/>
      <c r="DIF42" s="9"/>
      <c r="DIG42" s="9"/>
      <c r="DIH42" s="9"/>
      <c r="DII42" s="9"/>
      <c r="DIJ42" s="9"/>
      <c r="DIK42" s="9"/>
      <c r="DIL42" s="9"/>
      <c r="DIM42" s="9"/>
      <c r="DIN42" s="9"/>
      <c r="DIO42" s="9"/>
      <c r="DIP42" s="9"/>
      <c r="DIQ42" s="9"/>
      <c r="DIR42" s="9"/>
      <c r="DIS42" s="9"/>
      <c r="DIT42" s="9"/>
      <c r="DIU42" s="9"/>
      <c r="DIV42" s="9"/>
      <c r="DIW42" s="9"/>
      <c r="DIX42" s="9"/>
      <c r="DIY42" s="9"/>
      <c r="DIZ42" s="9"/>
      <c r="DJA42" s="9"/>
      <c r="DJB42" s="9"/>
      <c r="DJC42" s="9"/>
      <c r="DJD42" s="9"/>
      <c r="DJE42" s="9"/>
      <c r="DJF42" s="9"/>
      <c r="DJG42" s="9"/>
      <c r="DJH42" s="9"/>
      <c r="DJI42" s="9"/>
      <c r="DJJ42" s="9"/>
      <c r="DJK42" s="9"/>
      <c r="DJL42" s="9"/>
      <c r="DJM42" s="9"/>
      <c r="DJN42" s="9"/>
      <c r="DJO42" s="9"/>
      <c r="DJP42" s="9"/>
      <c r="DJQ42" s="9"/>
      <c r="DJR42" s="9"/>
      <c r="DJS42" s="9"/>
      <c r="DJT42" s="9"/>
      <c r="DJU42" s="9"/>
      <c r="DJV42" s="9"/>
      <c r="DJW42" s="9"/>
      <c r="DJX42" s="9"/>
      <c r="DJY42" s="9"/>
      <c r="DJZ42" s="9"/>
      <c r="DKA42" s="9"/>
      <c r="DKB42" s="9"/>
      <c r="DKC42" s="9"/>
      <c r="DKD42" s="9"/>
      <c r="DKE42" s="9"/>
      <c r="DKF42" s="9"/>
      <c r="DKG42" s="9"/>
      <c r="DKH42" s="9"/>
      <c r="DKI42" s="9"/>
      <c r="DKJ42" s="9"/>
      <c r="DKK42" s="9"/>
      <c r="DKL42" s="9"/>
      <c r="DKM42" s="9"/>
      <c r="DKN42" s="9"/>
      <c r="DKO42" s="9"/>
      <c r="DKP42" s="9"/>
      <c r="DKQ42" s="9"/>
      <c r="DKR42" s="9"/>
      <c r="DKS42" s="9"/>
      <c r="DKT42" s="9"/>
      <c r="DKU42" s="9"/>
      <c r="DKV42" s="9"/>
      <c r="DKW42" s="9"/>
      <c r="DKX42" s="9"/>
      <c r="DKY42" s="9"/>
      <c r="DKZ42" s="9"/>
      <c r="DLA42" s="9"/>
      <c r="DLB42" s="9"/>
      <c r="DLC42" s="9"/>
      <c r="DLD42" s="9"/>
      <c r="DLE42" s="9"/>
      <c r="DLF42" s="9"/>
      <c r="DLG42" s="9"/>
      <c r="DLH42" s="9"/>
      <c r="DLI42" s="9"/>
      <c r="DLJ42" s="9"/>
      <c r="DLK42" s="9"/>
      <c r="DLL42" s="9"/>
      <c r="DLM42" s="9"/>
      <c r="DLN42" s="9"/>
      <c r="DLO42" s="9"/>
      <c r="DLP42" s="9"/>
      <c r="DLQ42" s="9"/>
      <c r="DLR42" s="9"/>
      <c r="DLS42" s="9"/>
      <c r="DLT42" s="9"/>
      <c r="DLU42" s="9"/>
      <c r="DLV42" s="9"/>
      <c r="DLW42" s="9"/>
      <c r="DLX42" s="9"/>
      <c r="DLY42" s="9"/>
      <c r="DLZ42" s="9"/>
      <c r="DMA42" s="9"/>
      <c r="DMB42" s="9"/>
      <c r="DMC42" s="9"/>
      <c r="DMD42" s="9"/>
      <c r="DME42" s="9"/>
      <c r="DMF42" s="9"/>
      <c r="DMG42" s="9"/>
      <c r="DMH42" s="9"/>
      <c r="DMI42" s="9"/>
      <c r="DMJ42" s="9"/>
      <c r="DMK42" s="9"/>
      <c r="DML42" s="9"/>
      <c r="DMM42" s="9"/>
      <c r="DMN42" s="9"/>
      <c r="DMO42" s="9"/>
      <c r="DMP42" s="9"/>
      <c r="DMQ42" s="9"/>
      <c r="DMR42" s="9"/>
      <c r="DMS42" s="9"/>
      <c r="DMT42" s="9"/>
      <c r="DMU42" s="9"/>
      <c r="DMV42" s="9"/>
      <c r="DMW42" s="9"/>
      <c r="DMX42" s="9"/>
      <c r="DMY42" s="9"/>
      <c r="DMZ42" s="9"/>
      <c r="DNA42" s="9"/>
      <c r="DNB42" s="9"/>
      <c r="DNC42" s="9"/>
      <c r="DND42" s="9"/>
      <c r="DNE42" s="9"/>
      <c r="DNF42" s="9"/>
      <c r="DNG42" s="9"/>
      <c r="DNH42" s="9"/>
      <c r="DNI42" s="9"/>
      <c r="DNJ42" s="9"/>
      <c r="DNK42" s="9"/>
      <c r="DNL42" s="9"/>
      <c r="DNM42" s="9"/>
      <c r="DNN42" s="9"/>
      <c r="DNO42" s="9"/>
      <c r="DNP42" s="9"/>
      <c r="DNQ42" s="9"/>
      <c r="DNR42" s="9"/>
      <c r="DNS42" s="9"/>
      <c r="DNT42" s="9"/>
      <c r="DNU42" s="9"/>
      <c r="DNV42" s="9"/>
      <c r="DNW42" s="9"/>
      <c r="DNX42" s="9"/>
      <c r="DNY42" s="9"/>
      <c r="DNZ42" s="9"/>
      <c r="DOA42" s="9"/>
      <c r="DOB42" s="9"/>
      <c r="DOC42" s="9"/>
      <c r="DOD42" s="9"/>
      <c r="DOE42" s="9"/>
      <c r="DOF42" s="9"/>
      <c r="DOG42" s="9"/>
      <c r="DOH42" s="9"/>
      <c r="DOI42" s="9"/>
      <c r="DOJ42" s="9"/>
      <c r="DOK42" s="9"/>
      <c r="DOL42" s="9"/>
      <c r="DOM42" s="9"/>
      <c r="DON42" s="9"/>
      <c r="DOO42" s="9"/>
      <c r="DOP42" s="9"/>
      <c r="DOQ42" s="9"/>
      <c r="DOR42" s="9"/>
      <c r="DOS42" s="9"/>
      <c r="DOT42" s="9"/>
      <c r="DOU42" s="9"/>
      <c r="DOV42" s="9"/>
      <c r="DOW42" s="9"/>
      <c r="DOX42" s="9"/>
      <c r="DOY42" s="9"/>
      <c r="DOZ42" s="9"/>
      <c r="DPA42" s="9"/>
      <c r="DPB42" s="9"/>
      <c r="DPC42" s="9"/>
      <c r="DPD42" s="9"/>
      <c r="DPE42" s="9"/>
      <c r="DPF42" s="9"/>
      <c r="DPG42" s="9"/>
      <c r="DPH42" s="9"/>
      <c r="DPI42" s="9"/>
      <c r="DPJ42" s="9"/>
      <c r="DPK42" s="9"/>
      <c r="DPL42" s="9"/>
      <c r="DPM42" s="9"/>
      <c r="DPN42" s="9"/>
      <c r="DPO42" s="9"/>
      <c r="DPP42" s="9"/>
      <c r="DPQ42" s="9"/>
      <c r="DPR42" s="9"/>
      <c r="DPS42" s="9"/>
      <c r="DPT42" s="9"/>
      <c r="DPU42" s="9"/>
      <c r="DPV42" s="9"/>
      <c r="DPW42" s="9"/>
      <c r="DPX42" s="9"/>
      <c r="DPY42" s="9"/>
      <c r="DPZ42" s="9"/>
      <c r="DQA42" s="9"/>
      <c r="DQB42" s="9"/>
      <c r="DQC42" s="9"/>
      <c r="DQD42" s="9"/>
      <c r="DQE42" s="9"/>
      <c r="DQF42" s="9"/>
      <c r="DQG42" s="9"/>
      <c r="DQH42" s="9"/>
      <c r="DQI42" s="9"/>
      <c r="DQJ42" s="9"/>
      <c r="DQK42" s="9"/>
      <c r="DQL42" s="9"/>
      <c r="DQM42" s="9"/>
      <c r="DQN42" s="9"/>
      <c r="DQO42" s="9"/>
      <c r="DQP42" s="9"/>
      <c r="DQQ42" s="9"/>
      <c r="DQR42" s="9"/>
      <c r="DQS42" s="9"/>
      <c r="DQT42" s="9"/>
      <c r="DQU42" s="9"/>
      <c r="DQV42" s="9"/>
      <c r="DQW42" s="9"/>
      <c r="DQX42" s="9"/>
      <c r="DQY42" s="9"/>
      <c r="DQZ42" s="9"/>
      <c r="DRA42" s="9"/>
      <c r="DRB42" s="9"/>
      <c r="DRC42" s="9"/>
      <c r="DRD42" s="9"/>
      <c r="DRE42" s="9"/>
      <c r="DRF42" s="9"/>
      <c r="DRG42" s="9"/>
      <c r="DRH42" s="9"/>
      <c r="DRI42" s="9"/>
      <c r="DRJ42" s="9"/>
      <c r="DRK42" s="9"/>
      <c r="DRL42" s="9"/>
      <c r="DRM42" s="9"/>
      <c r="DRN42" s="9"/>
      <c r="DRO42" s="9"/>
      <c r="DRP42" s="9"/>
      <c r="DRQ42" s="9"/>
      <c r="DRR42" s="9"/>
      <c r="DRS42" s="9"/>
      <c r="DRT42" s="9"/>
      <c r="DRU42" s="9"/>
      <c r="DRV42" s="9"/>
      <c r="DRW42" s="9"/>
      <c r="DRX42" s="9"/>
      <c r="DRY42" s="9"/>
      <c r="DRZ42" s="9"/>
      <c r="DSA42" s="9"/>
      <c r="DSB42" s="9"/>
      <c r="DSC42" s="9"/>
      <c r="DSD42" s="9"/>
      <c r="DSE42" s="9"/>
      <c r="DSF42" s="9"/>
      <c r="DSG42" s="9"/>
      <c r="DSH42" s="9"/>
      <c r="DSI42" s="9"/>
      <c r="DSJ42" s="9"/>
      <c r="DSK42" s="9"/>
      <c r="DSL42" s="9"/>
      <c r="DSM42" s="9"/>
      <c r="DSN42" s="9"/>
      <c r="DSO42" s="9"/>
      <c r="DSP42" s="9"/>
      <c r="DSQ42" s="9"/>
      <c r="DSR42" s="9"/>
      <c r="DSS42" s="9"/>
      <c r="DST42" s="9"/>
      <c r="DSU42" s="9"/>
      <c r="DSV42" s="9"/>
      <c r="DSW42" s="9"/>
      <c r="DSX42" s="9"/>
      <c r="DSY42" s="9"/>
      <c r="DSZ42" s="9"/>
      <c r="DTA42" s="9"/>
      <c r="DTB42" s="9"/>
      <c r="DTC42" s="9"/>
      <c r="DTD42" s="9"/>
      <c r="DTE42" s="9"/>
      <c r="DTF42" s="9"/>
      <c r="DTG42" s="9"/>
      <c r="DTH42" s="9"/>
      <c r="DTI42" s="9"/>
      <c r="DTJ42" s="9"/>
      <c r="DTK42" s="9"/>
      <c r="DTL42" s="9"/>
      <c r="DTM42" s="9"/>
      <c r="DTN42" s="9"/>
      <c r="DTO42" s="9"/>
      <c r="DTP42" s="9"/>
      <c r="DTQ42" s="9"/>
      <c r="DTR42" s="9"/>
      <c r="DTS42" s="9"/>
      <c r="DTT42" s="9"/>
      <c r="DTU42" s="9"/>
      <c r="DTV42" s="9"/>
      <c r="DTW42" s="9"/>
      <c r="DTX42" s="9"/>
      <c r="DTY42" s="9"/>
      <c r="DTZ42" s="9"/>
      <c r="DUA42" s="9"/>
      <c r="DUB42" s="9"/>
      <c r="DUC42" s="9"/>
      <c r="DUD42" s="9"/>
      <c r="DUE42" s="9"/>
      <c r="DUF42" s="9"/>
      <c r="DUG42" s="9"/>
      <c r="DUH42" s="9"/>
      <c r="DUI42" s="9"/>
      <c r="DUJ42" s="9"/>
      <c r="DUK42" s="9"/>
      <c r="DUL42" s="9"/>
      <c r="DUM42" s="9"/>
      <c r="DUN42" s="9"/>
      <c r="DUO42" s="9"/>
      <c r="DUP42" s="9"/>
      <c r="DUQ42" s="9"/>
      <c r="DUR42" s="9"/>
      <c r="DUS42" s="9"/>
      <c r="DUT42" s="9"/>
      <c r="DUU42" s="9"/>
      <c r="DUV42" s="9"/>
      <c r="DUW42" s="9"/>
      <c r="DUX42" s="9"/>
      <c r="DUY42" s="9"/>
      <c r="DUZ42" s="9"/>
      <c r="DVA42" s="9"/>
      <c r="DVB42" s="9"/>
      <c r="DVC42" s="9"/>
      <c r="DVD42" s="9"/>
      <c r="DVE42" s="9"/>
      <c r="DVF42" s="9"/>
      <c r="DVG42" s="9"/>
      <c r="DVH42" s="9"/>
      <c r="DVI42" s="9"/>
      <c r="DVJ42" s="9"/>
      <c r="DVK42" s="9"/>
      <c r="DVL42" s="9"/>
      <c r="DVM42" s="9"/>
      <c r="DVN42" s="9"/>
      <c r="DVO42" s="9"/>
      <c r="DVP42" s="9"/>
      <c r="DVQ42" s="9"/>
      <c r="DVR42" s="9"/>
      <c r="DVS42" s="9"/>
      <c r="DVT42" s="9"/>
      <c r="DVU42" s="9"/>
      <c r="DVV42" s="9"/>
      <c r="DVW42" s="9"/>
      <c r="DVX42" s="9"/>
      <c r="DVY42" s="9"/>
      <c r="DVZ42" s="9"/>
      <c r="DWA42" s="9"/>
      <c r="DWB42" s="9"/>
      <c r="DWC42" s="9"/>
      <c r="DWD42" s="9"/>
      <c r="DWE42" s="9"/>
      <c r="DWF42" s="9"/>
      <c r="DWG42" s="9"/>
      <c r="DWH42" s="9"/>
      <c r="DWI42" s="9"/>
      <c r="DWJ42" s="9"/>
      <c r="DWK42" s="9"/>
      <c r="DWL42" s="9"/>
      <c r="DWM42" s="9"/>
      <c r="DWN42" s="9"/>
      <c r="DWO42" s="9"/>
      <c r="DWP42" s="9"/>
      <c r="DWQ42" s="9"/>
      <c r="DWR42" s="9"/>
      <c r="DWS42" s="9"/>
      <c r="DWT42" s="9"/>
      <c r="DWU42" s="9"/>
      <c r="DWV42" s="9"/>
      <c r="DWW42" s="9"/>
      <c r="DWX42" s="9"/>
      <c r="DWY42" s="9"/>
      <c r="DWZ42" s="9"/>
      <c r="DXA42" s="9"/>
      <c r="DXB42" s="9"/>
      <c r="DXC42" s="9"/>
      <c r="DXD42" s="9"/>
      <c r="DXE42" s="9"/>
      <c r="DXF42" s="9"/>
      <c r="DXG42" s="9"/>
      <c r="DXH42" s="9"/>
      <c r="DXI42" s="9"/>
      <c r="DXJ42" s="9"/>
      <c r="DXK42" s="9"/>
      <c r="DXL42" s="9"/>
      <c r="DXM42" s="9"/>
      <c r="DXN42" s="9"/>
      <c r="DXO42" s="9"/>
      <c r="DXP42" s="9"/>
      <c r="DXQ42" s="9"/>
      <c r="DXR42" s="9"/>
      <c r="DXS42" s="9"/>
      <c r="DXT42" s="9"/>
      <c r="DXU42" s="9"/>
      <c r="DXV42" s="9"/>
      <c r="DXW42" s="9"/>
      <c r="DXX42" s="9"/>
      <c r="DXY42" s="9"/>
      <c r="DXZ42" s="9"/>
      <c r="DYA42" s="9"/>
      <c r="DYB42" s="9"/>
      <c r="DYC42" s="9"/>
      <c r="DYD42" s="9"/>
      <c r="DYE42" s="9"/>
      <c r="DYF42" s="9"/>
      <c r="DYG42" s="9"/>
      <c r="DYH42" s="9"/>
      <c r="DYI42" s="9"/>
      <c r="DYJ42" s="9"/>
      <c r="DYK42" s="9"/>
      <c r="DYL42" s="9"/>
      <c r="DYM42" s="9"/>
      <c r="DYN42" s="9"/>
      <c r="DYO42" s="9"/>
      <c r="DYP42" s="9"/>
      <c r="DYQ42" s="9"/>
      <c r="DYR42" s="9"/>
      <c r="DYS42" s="9"/>
      <c r="DYT42" s="9"/>
      <c r="DYU42" s="9"/>
      <c r="DYV42" s="9"/>
      <c r="DYW42" s="9"/>
      <c r="DYX42" s="9"/>
      <c r="DYY42" s="9"/>
      <c r="DYZ42" s="9"/>
      <c r="DZA42" s="9"/>
      <c r="DZB42" s="9"/>
      <c r="DZC42" s="9"/>
      <c r="DZD42" s="9"/>
      <c r="DZE42" s="9"/>
      <c r="DZF42" s="9"/>
      <c r="DZG42" s="9"/>
      <c r="DZH42" s="9"/>
      <c r="DZI42" s="9"/>
      <c r="DZJ42" s="9"/>
      <c r="DZK42" s="9"/>
      <c r="DZL42" s="9"/>
      <c r="DZM42" s="9"/>
      <c r="DZN42" s="9"/>
      <c r="DZO42" s="9"/>
      <c r="DZP42" s="9"/>
      <c r="DZQ42" s="9"/>
      <c r="DZR42" s="9"/>
      <c r="DZS42" s="9"/>
      <c r="DZT42" s="9"/>
      <c r="DZU42" s="9"/>
      <c r="DZV42" s="9"/>
      <c r="DZW42" s="9"/>
      <c r="DZX42" s="9"/>
      <c r="DZY42" s="9"/>
      <c r="DZZ42" s="9"/>
      <c r="EAA42" s="9"/>
      <c r="EAB42" s="9"/>
      <c r="EAC42" s="9"/>
      <c r="EAD42" s="9"/>
      <c r="EAE42" s="9"/>
      <c r="EAF42" s="9"/>
      <c r="EAG42" s="9"/>
      <c r="EAH42" s="9"/>
      <c r="EAI42" s="9"/>
      <c r="EAJ42" s="9"/>
      <c r="EAK42" s="9"/>
      <c r="EAL42" s="9"/>
      <c r="EAM42" s="9"/>
      <c r="EAN42" s="9"/>
      <c r="EAO42" s="9"/>
      <c r="EAP42" s="9"/>
      <c r="EAQ42" s="9"/>
      <c r="EAR42" s="9"/>
      <c r="EAS42" s="9"/>
      <c r="EAT42" s="9"/>
      <c r="EAU42" s="9"/>
      <c r="EAV42" s="9"/>
      <c r="EAW42" s="9"/>
      <c r="EAX42" s="9"/>
      <c r="EAY42" s="9"/>
      <c r="EAZ42" s="9"/>
      <c r="EBA42" s="9"/>
      <c r="EBB42" s="9"/>
      <c r="EBC42" s="9"/>
      <c r="EBD42" s="9"/>
      <c r="EBE42" s="9"/>
      <c r="EBF42" s="9"/>
      <c r="EBG42" s="9"/>
      <c r="EBH42" s="9"/>
      <c r="EBI42" s="9"/>
      <c r="EBJ42" s="9"/>
      <c r="EBK42" s="9"/>
      <c r="EBL42" s="9"/>
      <c r="EBM42" s="9"/>
      <c r="EBN42" s="9"/>
      <c r="EBO42" s="9"/>
      <c r="EBP42" s="9"/>
      <c r="EBQ42" s="9"/>
      <c r="EBR42" s="9"/>
      <c r="EBS42" s="9"/>
      <c r="EBT42" s="9"/>
      <c r="EBU42" s="9"/>
      <c r="EBV42" s="9"/>
      <c r="EBW42" s="9"/>
      <c r="EBX42" s="9"/>
      <c r="EBY42" s="9"/>
      <c r="EBZ42" s="9"/>
      <c r="ECA42" s="9"/>
      <c r="ECB42" s="9"/>
      <c r="ECC42" s="9"/>
      <c r="ECD42" s="9"/>
      <c r="ECE42" s="9"/>
      <c r="ECF42" s="9"/>
      <c r="ECG42" s="9"/>
      <c r="ECH42" s="9"/>
      <c r="ECI42" s="9"/>
      <c r="ECJ42" s="9"/>
      <c r="ECK42" s="9"/>
      <c r="ECL42" s="9"/>
      <c r="ECM42" s="9"/>
      <c r="ECN42" s="9"/>
      <c r="ECO42" s="9"/>
      <c r="ECP42" s="9"/>
      <c r="ECQ42" s="9"/>
      <c r="ECR42" s="9"/>
      <c r="ECS42" s="9"/>
      <c r="ECT42" s="9"/>
      <c r="ECU42" s="9"/>
      <c r="ECV42" s="9"/>
      <c r="ECW42" s="9"/>
      <c r="ECX42" s="9"/>
      <c r="ECY42" s="9"/>
      <c r="ECZ42" s="9"/>
      <c r="EDA42" s="9"/>
      <c r="EDB42" s="9"/>
      <c r="EDC42" s="9"/>
      <c r="EDD42" s="9"/>
      <c r="EDE42" s="9"/>
      <c r="EDF42" s="9"/>
      <c r="EDG42" s="9"/>
      <c r="EDH42" s="9"/>
      <c r="EDI42" s="9"/>
      <c r="EDJ42" s="9"/>
      <c r="EDK42" s="9"/>
      <c r="EDL42" s="9"/>
      <c r="EDM42" s="9"/>
      <c r="EDN42" s="9"/>
      <c r="EDO42" s="9"/>
      <c r="EDP42" s="9"/>
      <c r="EDQ42" s="9"/>
      <c r="EDR42" s="9"/>
      <c r="EDS42" s="9"/>
      <c r="EDT42" s="9"/>
      <c r="EDU42" s="9"/>
      <c r="EDV42" s="9"/>
      <c r="EDW42" s="9"/>
      <c r="EDX42" s="9"/>
      <c r="EDY42" s="9"/>
      <c r="EDZ42" s="9"/>
      <c r="EEA42" s="9"/>
      <c r="EEB42" s="9"/>
      <c r="EEC42" s="9"/>
      <c r="EED42" s="9"/>
      <c r="EEE42" s="9"/>
      <c r="EEF42" s="9"/>
      <c r="EEG42" s="9"/>
      <c r="EEH42" s="9"/>
      <c r="EEI42" s="9"/>
      <c r="EEJ42" s="9"/>
      <c r="EEK42" s="9"/>
      <c r="EEL42" s="9"/>
      <c r="EEM42" s="9"/>
      <c r="EEN42" s="9"/>
      <c r="EEO42" s="9"/>
      <c r="EEP42" s="9"/>
      <c r="EEQ42" s="9"/>
      <c r="EER42" s="9"/>
      <c r="EES42" s="9"/>
      <c r="EET42" s="9"/>
      <c r="EEU42" s="9"/>
      <c r="EEV42" s="9"/>
      <c r="EEW42" s="9"/>
      <c r="EEX42" s="9"/>
      <c r="EEY42" s="9"/>
      <c r="EEZ42" s="9"/>
      <c r="EFA42" s="9"/>
      <c r="EFB42" s="9"/>
      <c r="EFC42" s="9"/>
      <c r="EFD42" s="9"/>
      <c r="EFE42" s="9"/>
      <c r="EFF42" s="9"/>
      <c r="EFG42" s="9"/>
      <c r="EFH42" s="9"/>
      <c r="EFI42" s="9"/>
      <c r="EFJ42" s="9"/>
      <c r="EFK42" s="9"/>
      <c r="EFL42" s="9"/>
      <c r="EFM42" s="9"/>
      <c r="EFN42" s="9"/>
      <c r="EFO42" s="9"/>
      <c r="EFP42" s="9"/>
      <c r="EFQ42" s="9"/>
      <c r="EFR42" s="9"/>
      <c r="EFS42" s="9"/>
      <c r="EFT42" s="9"/>
      <c r="EFU42" s="9"/>
      <c r="EFV42" s="9"/>
      <c r="EFW42" s="9"/>
      <c r="EFX42" s="9"/>
      <c r="EFY42" s="9"/>
      <c r="EFZ42" s="9"/>
      <c r="EGA42" s="9"/>
      <c r="EGB42" s="9"/>
      <c r="EGC42" s="9"/>
      <c r="EGD42" s="9"/>
      <c r="EGE42" s="9"/>
      <c r="EGF42" s="9"/>
      <c r="EGG42" s="9"/>
      <c r="EGH42" s="9"/>
      <c r="EGI42" s="9"/>
      <c r="EGJ42" s="9"/>
      <c r="EGK42" s="9"/>
      <c r="EGL42" s="9"/>
      <c r="EGM42" s="9"/>
      <c r="EGN42" s="9"/>
      <c r="EGO42" s="9"/>
      <c r="EGP42" s="9"/>
      <c r="EGQ42" s="9"/>
      <c r="EGR42" s="9"/>
      <c r="EGS42" s="9"/>
      <c r="EGT42" s="9"/>
      <c r="EGU42" s="9"/>
      <c r="EGV42" s="9"/>
      <c r="EGW42" s="9"/>
      <c r="EGX42" s="9"/>
      <c r="EGY42" s="9"/>
      <c r="EGZ42" s="9"/>
      <c r="EHA42" s="9"/>
      <c r="EHB42" s="9"/>
      <c r="EHC42" s="9"/>
      <c r="EHD42" s="9"/>
      <c r="EHE42" s="9"/>
      <c r="EHF42" s="9"/>
      <c r="EHG42" s="9"/>
      <c r="EHH42" s="9"/>
      <c r="EHI42" s="9"/>
      <c r="EHJ42" s="9"/>
      <c r="EHK42" s="9"/>
      <c r="EHL42" s="9"/>
      <c r="EHM42" s="9"/>
      <c r="EHN42" s="9"/>
      <c r="EHO42" s="9"/>
      <c r="EHP42" s="9"/>
      <c r="EHQ42" s="9"/>
      <c r="EHR42" s="9"/>
      <c r="EHS42" s="9"/>
      <c r="EHT42" s="9"/>
      <c r="EHU42" s="9"/>
      <c r="EHV42" s="9"/>
      <c r="EHW42" s="9"/>
      <c r="EHX42" s="9"/>
      <c r="EHY42" s="9"/>
      <c r="EHZ42" s="9"/>
      <c r="EIA42" s="9"/>
      <c r="EIB42" s="9"/>
      <c r="EIC42" s="9"/>
      <c r="EID42" s="9"/>
      <c r="EIE42" s="9"/>
      <c r="EIF42" s="9"/>
      <c r="EIG42" s="9"/>
      <c r="EIH42" s="9"/>
      <c r="EII42" s="9"/>
      <c r="EIJ42" s="9"/>
      <c r="EIK42" s="9"/>
      <c r="EIL42" s="9"/>
      <c r="EIM42" s="9"/>
      <c r="EIN42" s="9"/>
      <c r="EIO42" s="9"/>
      <c r="EIP42" s="9"/>
      <c r="EIQ42" s="9"/>
      <c r="EIR42" s="9"/>
      <c r="EIS42" s="9"/>
      <c r="EIT42" s="9"/>
      <c r="EIU42" s="9"/>
      <c r="EIV42" s="9"/>
      <c r="EIW42" s="9"/>
      <c r="EIX42" s="9"/>
      <c r="EIY42" s="9"/>
      <c r="EIZ42" s="9"/>
      <c r="EJA42" s="9"/>
      <c r="EJB42" s="9"/>
      <c r="EJC42" s="9"/>
      <c r="EJD42" s="9"/>
      <c r="EJE42" s="9"/>
      <c r="EJF42" s="9"/>
      <c r="EJG42" s="9"/>
      <c r="EJH42" s="9"/>
      <c r="EJI42" s="9"/>
      <c r="EJJ42" s="9"/>
      <c r="EJK42" s="9"/>
      <c r="EJL42" s="9"/>
      <c r="EJM42" s="9"/>
      <c r="EJN42" s="9"/>
      <c r="EJO42" s="9"/>
      <c r="EJP42" s="9"/>
      <c r="EJQ42" s="9"/>
      <c r="EJR42" s="9"/>
      <c r="EJS42" s="9"/>
      <c r="EJT42" s="9"/>
      <c r="EJU42" s="9"/>
      <c r="EJV42" s="9"/>
      <c r="EJW42" s="9"/>
      <c r="EJX42" s="9"/>
      <c r="EJY42" s="9"/>
      <c r="EJZ42" s="9"/>
      <c r="EKA42" s="9"/>
      <c r="EKB42" s="9"/>
      <c r="EKC42" s="9"/>
      <c r="EKD42" s="9"/>
      <c r="EKE42" s="9"/>
      <c r="EKF42" s="9"/>
      <c r="EKG42" s="9"/>
      <c r="EKH42" s="9"/>
      <c r="EKI42" s="9"/>
      <c r="EKJ42" s="9"/>
      <c r="EKK42" s="9"/>
      <c r="EKL42" s="9"/>
      <c r="EKM42" s="9"/>
      <c r="EKN42" s="9"/>
      <c r="EKO42" s="9"/>
      <c r="EKP42" s="9"/>
      <c r="EKQ42" s="9"/>
      <c r="EKR42" s="9"/>
      <c r="EKS42" s="9"/>
      <c r="EKT42" s="9"/>
      <c r="EKU42" s="9"/>
      <c r="EKV42" s="9"/>
      <c r="EKW42" s="9"/>
      <c r="EKX42" s="9"/>
      <c r="EKY42" s="9"/>
      <c r="EKZ42" s="9"/>
      <c r="ELA42" s="9"/>
      <c r="ELB42" s="9"/>
      <c r="ELC42" s="9"/>
      <c r="ELD42" s="9"/>
      <c r="ELE42" s="9"/>
      <c r="ELF42" s="9"/>
      <c r="ELG42" s="9"/>
      <c r="ELH42" s="9"/>
      <c r="ELI42" s="9"/>
      <c r="ELJ42" s="9"/>
      <c r="ELK42" s="9"/>
      <c r="ELL42" s="9"/>
      <c r="ELM42" s="9"/>
      <c r="ELN42" s="9"/>
      <c r="ELO42" s="9"/>
      <c r="ELP42" s="9"/>
      <c r="ELQ42" s="9"/>
      <c r="ELR42" s="9"/>
      <c r="ELS42" s="9"/>
      <c r="ELT42" s="9"/>
      <c r="ELU42" s="9"/>
      <c r="ELV42" s="9"/>
      <c r="ELW42" s="9"/>
      <c r="ELX42" s="9"/>
      <c r="ELY42" s="9"/>
      <c r="ELZ42" s="9"/>
      <c r="EMA42" s="9"/>
      <c r="EMB42" s="9"/>
      <c r="EMC42" s="9"/>
      <c r="EMD42" s="9"/>
      <c r="EME42" s="9"/>
      <c r="EMF42" s="9"/>
      <c r="EMG42" s="9"/>
      <c r="EMH42" s="9"/>
      <c r="EMI42" s="9"/>
      <c r="EMJ42" s="9"/>
      <c r="EMK42" s="9"/>
      <c r="EML42" s="9"/>
      <c r="EMM42" s="9"/>
      <c r="EMN42" s="9"/>
      <c r="EMO42" s="9"/>
      <c r="EMP42" s="9"/>
      <c r="EMQ42" s="9"/>
      <c r="EMR42" s="9"/>
      <c r="EMS42" s="9"/>
      <c r="EMT42" s="9"/>
      <c r="EMU42" s="9"/>
      <c r="EMV42" s="9"/>
      <c r="EMW42" s="9"/>
      <c r="EMX42" s="9"/>
      <c r="EMY42" s="9"/>
      <c r="EMZ42" s="9"/>
      <c r="ENA42" s="9"/>
      <c r="ENB42" s="9"/>
      <c r="ENC42" s="9"/>
      <c r="END42" s="9"/>
      <c r="ENE42" s="9"/>
      <c r="ENF42" s="9"/>
      <c r="ENG42" s="9"/>
      <c r="ENH42" s="9"/>
      <c r="ENI42" s="9"/>
      <c r="ENJ42" s="9"/>
      <c r="ENK42" s="9"/>
      <c r="ENL42" s="9"/>
      <c r="ENM42" s="9"/>
      <c r="ENN42" s="9"/>
      <c r="ENO42" s="9"/>
      <c r="ENP42" s="9"/>
      <c r="ENQ42" s="9"/>
      <c r="ENR42" s="9"/>
      <c r="ENS42" s="9"/>
      <c r="ENT42" s="9"/>
      <c r="ENU42" s="9"/>
      <c r="ENV42" s="9"/>
      <c r="ENW42" s="9"/>
      <c r="ENX42" s="9"/>
      <c r="ENY42" s="9"/>
      <c r="ENZ42" s="9"/>
      <c r="EOA42" s="9"/>
      <c r="EOB42" s="9"/>
      <c r="EOC42" s="9"/>
      <c r="EOD42" s="9"/>
      <c r="EOE42" s="9"/>
      <c r="EOF42" s="9"/>
      <c r="EOG42" s="9"/>
      <c r="EOH42" s="9"/>
      <c r="EOI42" s="9"/>
      <c r="EOJ42" s="9"/>
      <c r="EOK42" s="9"/>
      <c r="EOL42" s="9"/>
      <c r="EOM42" s="9"/>
      <c r="EON42" s="9"/>
      <c r="EOO42" s="9"/>
      <c r="EOP42" s="9"/>
      <c r="EOQ42" s="9"/>
      <c r="EOR42" s="9"/>
      <c r="EOS42" s="9"/>
      <c r="EOT42" s="9"/>
      <c r="EOU42" s="9"/>
      <c r="EOV42" s="9"/>
      <c r="EOW42" s="9"/>
      <c r="EOX42" s="9"/>
      <c r="EOY42" s="9"/>
      <c r="EOZ42" s="9"/>
      <c r="EPA42" s="9"/>
      <c r="EPB42" s="9"/>
      <c r="EPC42" s="9"/>
      <c r="EPD42" s="9"/>
      <c r="EPE42" s="9"/>
      <c r="EPF42" s="9"/>
      <c r="EPG42" s="9"/>
      <c r="EPH42" s="9"/>
      <c r="EPI42" s="9"/>
      <c r="EPJ42" s="9"/>
      <c r="EPK42" s="9"/>
      <c r="EPL42" s="9"/>
      <c r="EPM42" s="9"/>
      <c r="EPN42" s="9"/>
      <c r="EPO42" s="9"/>
      <c r="EPP42" s="9"/>
      <c r="EPQ42" s="9"/>
      <c r="EPR42" s="9"/>
      <c r="EPS42" s="9"/>
      <c r="EPT42" s="9"/>
      <c r="EPU42" s="9"/>
      <c r="EPV42" s="9"/>
      <c r="EPW42" s="9"/>
      <c r="EPX42" s="9"/>
      <c r="EPY42" s="9"/>
      <c r="EPZ42" s="9"/>
      <c r="EQA42" s="9"/>
      <c r="EQB42" s="9"/>
      <c r="EQC42" s="9"/>
      <c r="EQD42" s="9"/>
      <c r="EQE42" s="9"/>
      <c r="EQF42" s="9"/>
      <c r="EQG42" s="9"/>
      <c r="EQH42" s="9"/>
      <c r="EQI42" s="9"/>
      <c r="EQJ42" s="9"/>
      <c r="EQK42" s="9"/>
      <c r="EQL42" s="9"/>
      <c r="EQM42" s="9"/>
      <c r="EQN42" s="9"/>
      <c r="EQO42" s="9"/>
      <c r="EQP42" s="9"/>
      <c r="EQQ42" s="9"/>
      <c r="EQR42" s="9"/>
      <c r="EQS42" s="9"/>
      <c r="EQT42" s="9"/>
      <c r="EQU42" s="9"/>
      <c r="EQV42" s="9"/>
      <c r="EQW42" s="9"/>
      <c r="EQX42" s="9"/>
      <c r="EQY42" s="9"/>
      <c r="EQZ42" s="9"/>
      <c r="ERA42" s="9"/>
      <c r="ERB42" s="9"/>
      <c r="ERC42" s="9"/>
      <c r="ERD42" s="9"/>
      <c r="ERE42" s="9"/>
      <c r="ERF42" s="9"/>
      <c r="ERG42" s="9"/>
      <c r="ERH42" s="9"/>
      <c r="ERI42" s="9"/>
      <c r="ERJ42" s="9"/>
      <c r="ERK42" s="9"/>
      <c r="ERL42" s="9"/>
      <c r="ERM42" s="9"/>
      <c r="ERN42" s="9"/>
      <c r="ERO42" s="9"/>
      <c r="ERP42" s="9"/>
      <c r="ERQ42" s="9"/>
      <c r="ERR42" s="9"/>
      <c r="ERS42" s="9"/>
      <c r="ERT42" s="9"/>
      <c r="ERU42" s="9"/>
      <c r="ERV42" s="9"/>
      <c r="ERW42" s="9"/>
      <c r="ERX42" s="9"/>
      <c r="ERY42" s="9"/>
      <c r="ERZ42" s="9"/>
      <c r="ESA42" s="9"/>
      <c r="ESB42" s="9"/>
      <c r="ESC42" s="9"/>
      <c r="ESD42" s="9"/>
      <c r="ESE42" s="9"/>
      <c r="ESF42" s="9"/>
      <c r="ESG42" s="9"/>
      <c r="ESH42" s="9"/>
      <c r="ESI42" s="9"/>
      <c r="ESJ42" s="9"/>
      <c r="ESK42" s="9"/>
      <c r="ESL42" s="9"/>
      <c r="ESM42" s="9"/>
      <c r="ESN42" s="9"/>
      <c r="ESO42" s="9"/>
      <c r="ESP42" s="9"/>
      <c r="ESQ42" s="9"/>
      <c r="ESR42" s="9"/>
      <c r="ESS42" s="9"/>
      <c r="EST42" s="9"/>
      <c r="ESU42" s="9"/>
      <c r="ESV42" s="9"/>
      <c r="ESW42" s="9"/>
      <c r="ESX42" s="9"/>
      <c r="ESY42" s="9"/>
      <c r="ESZ42" s="9"/>
      <c r="ETA42" s="9"/>
      <c r="ETB42" s="9"/>
      <c r="ETC42" s="9"/>
      <c r="ETD42" s="9"/>
      <c r="ETE42" s="9"/>
      <c r="ETF42" s="9"/>
      <c r="ETG42" s="9"/>
      <c r="ETH42" s="9"/>
      <c r="ETI42" s="9"/>
      <c r="ETJ42" s="9"/>
      <c r="ETK42" s="9"/>
      <c r="ETL42" s="9"/>
      <c r="ETM42" s="9"/>
      <c r="ETN42" s="9"/>
      <c r="ETO42" s="9"/>
      <c r="ETP42" s="9"/>
      <c r="ETQ42" s="9"/>
      <c r="ETR42" s="9"/>
      <c r="ETS42" s="9"/>
      <c r="ETT42" s="9"/>
      <c r="ETU42" s="9"/>
      <c r="ETV42" s="9"/>
      <c r="ETW42" s="9"/>
      <c r="ETX42" s="9"/>
      <c r="ETY42" s="9"/>
      <c r="ETZ42" s="9"/>
      <c r="EUA42" s="9"/>
      <c r="EUB42" s="9"/>
      <c r="EUC42" s="9"/>
      <c r="EUD42" s="9"/>
      <c r="EUE42" s="9"/>
      <c r="EUF42" s="9"/>
      <c r="EUG42" s="9"/>
      <c r="EUH42" s="9"/>
      <c r="EUI42" s="9"/>
      <c r="EUJ42" s="9"/>
      <c r="EUK42" s="9"/>
      <c r="EUL42" s="9"/>
      <c r="EUM42" s="9"/>
      <c r="EUN42" s="9"/>
      <c r="EUO42" s="9"/>
      <c r="EUP42" s="9"/>
      <c r="EUQ42" s="9"/>
      <c r="EUR42" s="9"/>
      <c r="EUS42" s="9"/>
      <c r="EUT42" s="9"/>
      <c r="EUU42" s="9"/>
      <c r="EUV42" s="9"/>
      <c r="EUW42" s="9"/>
      <c r="EUX42" s="9"/>
      <c r="EUY42" s="9"/>
      <c r="EUZ42" s="9"/>
      <c r="EVA42" s="9"/>
      <c r="EVB42" s="9"/>
      <c r="EVC42" s="9"/>
      <c r="EVD42" s="9"/>
      <c r="EVE42" s="9"/>
      <c r="EVF42" s="9"/>
      <c r="EVG42" s="9"/>
      <c r="EVH42" s="9"/>
      <c r="EVI42" s="9"/>
      <c r="EVJ42" s="9"/>
      <c r="EVK42" s="9"/>
      <c r="EVL42" s="9"/>
      <c r="EVM42" s="9"/>
      <c r="EVN42" s="9"/>
      <c r="EVO42" s="9"/>
      <c r="EVP42" s="9"/>
      <c r="EVQ42" s="9"/>
      <c r="EVR42" s="9"/>
      <c r="EVS42" s="9"/>
      <c r="EVT42" s="9"/>
      <c r="EVU42" s="9"/>
      <c r="EVV42" s="9"/>
      <c r="EVW42" s="9"/>
      <c r="EVX42" s="9"/>
      <c r="EVY42" s="9"/>
      <c r="EVZ42" s="9"/>
      <c r="EWA42" s="9"/>
      <c r="EWB42" s="9"/>
      <c r="EWC42" s="9"/>
      <c r="EWD42" s="9"/>
      <c r="EWE42" s="9"/>
      <c r="EWF42" s="9"/>
      <c r="EWG42" s="9"/>
      <c r="EWH42" s="9"/>
      <c r="EWI42" s="9"/>
      <c r="EWJ42" s="9"/>
      <c r="EWK42" s="9"/>
      <c r="EWL42" s="9"/>
      <c r="EWM42" s="9"/>
      <c r="EWN42" s="9"/>
      <c r="EWO42" s="9"/>
      <c r="EWP42" s="9"/>
      <c r="EWQ42" s="9"/>
      <c r="EWR42" s="9"/>
      <c r="EWS42" s="9"/>
      <c r="EWT42" s="9"/>
      <c r="EWU42" s="9"/>
      <c r="EWV42" s="9"/>
      <c r="EWW42" s="9"/>
      <c r="EWX42" s="9"/>
      <c r="EWY42" s="9"/>
      <c r="EWZ42" s="9"/>
      <c r="EXA42" s="9"/>
      <c r="EXB42" s="9"/>
      <c r="EXC42" s="9"/>
      <c r="EXD42" s="9"/>
      <c r="EXE42" s="9"/>
      <c r="EXF42" s="9"/>
      <c r="EXG42" s="9"/>
      <c r="EXH42" s="9"/>
      <c r="EXI42" s="9"/>
      <c r="EXJ42" s="9"/>
      <c r="EXK42" s="9"/>
      <c r="EXL42" s="9"/>
      <c r="EXM42" s="9"/>
      <c r="EXN42" s="9"/>
      <c r="EXO42" s="9"/>
      <c r="EXP42" s="9"/>
      <c r="EXQ42" s="9"/>
      <c r="EXR42" s="9"/>
      <c r="EXS42" s="9"/>
      <c r="EXT42" s="9"/>
      <c r="EXU42" s="9"/>
      <c r="EXV42" s="9"/>
      <c r="EXW42" s="9"/>
      <c r="EXX42" s="9"/>
      <c r="EXY42" s="9"/>
      <c r="EXZ42" s="9"/>
      <c r="EYA42" s="9"/>
      <c r="EYB42" s="9"/>
      <c r="EYC42" s="9"/>
      <c r="EYD42" s="9"/>
      <c r="EYE42" s="9"/>
      <c r="EYF42" s="9"/>
      <c r="EYG42" s="9"/>
      <c r="EYH42" s="9"/>
      <c r="EYI42" s="9"/>
      <c r="EYJ42" s="9"/>
      <c r="EYK42" s="9"/>
      <c r="EYL42" s="9"/>
      <c r="EYM42" s="9"/>
      <c r="EYN42" s="9"/>
      <c r="EYO42" s="9"/>
      <c r="EYP42" s="9"/>
      <c r="EYQ42" s="9"/>
      <c r="EYR42" s="9"/>
      <c r="EYS42" s="9"/>
      <c r="EYT42" s="9"/>
      <c r="EYU42" s="9"/>
      <c r="EYV42" s="9"/>
      <c r="EYW42" s="9"/>
      <c r="EYX42" s="9"/>
      <c r="EYY42" s="9"/>
      <c r="EYZ42" s="9"/>
      <c r="EZA42" s="9"/>
      <c r="EZB42" s="9"/>
      <c r="EZC42" s="9"/>
      <c r="EZD42" s="9"/>
      <c r="EZE42" s="9"/>
      <c r="EZF42" s="9"/>
      <c r="EZG42" s="9"/>
      <c r="EZH42" s="9"/>
      <c r="EZI42" s="9"/>
      <c r="EZJ42" s="9"/>
      <c r="EZK42" s="9"/>
      <c r="EZL42" s="9"/>
      <c r="EZM42" s="9"/>
      <c r="EZN42" s="9"/>
      <c r="EZO42" s="9"/>
      <c r="EZP42" s="9"/>
      <c r="EZQ42" s="9"/>
      <c r="EZR42" s="9"/>
      <c r="EZS42" s="9"/>
      <c r="EZT42" s="9"/>
      <c r="EZU42" s="9"/>
      <c r="EZV42" s="9"/>
      <c r="EZW42" s="9"/>
      <c r="EZX42" s="9"/>
      <c r="EZY42" s="9"/>
      <c r="EZZ42" s="9"/>
      <c r="FAA42" s="9"/>
      <c r="FAB42" s="9"/>
      <c r="FAC42" s="9"/>
      <c r="FAD42" s="9"/>
      <c r="FAE42" s="9"/>
      <c r="FAF42" s="9"/>
      <c r="FAG42" s="9"/>
      <c r="FAH42" s="9"/>
      <c r="FAI42" s="9"/>
      <c r="FAJ42" s="9"/>
      <c r="FAK42" s="9"/>
      <c r="FAL42" s="9"/>
      <c r="FAM42" s="9"/>
      <c r="FAN42" s="9"/>
      <c r="FAO42" s="9"/>
      <c r="FAP42" s="9"/>
      <c r="FAQ42" s="9"/>
      <c r="FAR42" s="9"/>
      <c r="FAS42" s="9"/>
      <c r="FAT42" s="9"/>
      <c r="FAU42" s="9"/>
      <c r="FAV42" s="9"/>
      <c r="FAW42" s="9"/>
      <c r="FAX42" s="9"/>
      <c r="FAY42" s="9"/>
      <c r="FAZ42" s="9"/>
      <c r="FBA42" s="9"/>
      <c r="FBB42" s="9"/>
      <c r="FBC42" s="9"/>
      <c r="FBD42" s="9"/>
      <c r="FBE42" s="9"/>
      <c r="FBF42" s="9"/>
      <c r="FBG42" s="9"/>
      <c r="FBH42" s="9"/>
      <c r="FBI42" s="9"/>
      <c r="FBJ42" s="9"/>
      <c r="FBK42" s="9"/>
      <c r="FBL42" s="9"/>
      <c r="FBM42" s="9"/>
      <c r="FBN42" s="9"/>
      <c r="FBO42" s="9"/>
      <c r="FBP42" s="9"/>
      <c r="FBQ42" s="9"/>
      <c r="FBR42" s="9"/>
      <c r="FBS42" s="9"/>
      <c r="FBT42" s="9"/>
      <c r="FBU42" s="9"/>
      <c r="FBV42" s="9"/>
      <c r="FBW42" s="9"/>
      <c r="FBX42" s="9"/>
      <c r="FBY42" s="9"/>
      <c r="FBZ42" s="9"/>
      <c r="FCA42" s="9"/>
      <c r="FCB42" s="9"/>
      <c r="FCC42" s="9"/>
      <c r="FCD42" s="9"/>
      <c r="FCE42" s="9"/>
      <c r="FCF42" s="9"/>
      <c r="FCG42" s="9"/>
      <c r="FCH42" s="9"/>
      <c r="FCI42" s="9"/>
      <c r="FCJ42" s="9"/>
      <c r="FCK42" s="9"/>
      <c r="FCL42" s="9"/>
      <c r="FCM42" s="9"/>
      <c r="FCN42" s="9"/>
      <c r="FCO42" s="9"/>
      <c r="FCP42" s="9"/>
      <c r="FCQ42" s="9"/>
      <c r="FCR42" s="9"/>
      <c r="FCS42" s="9"/>
      <c r="FCT42" s="9"/>
      <c r="FCU42" s="9"/>
      <c r="FCV42" s="9"/>
      <c r="FCW42" s="9"/>
      <c r="FCX42" s="9"/>
      <c r="FCY42" s="9"/>
      <c r="FCZ42" s="9"/>
      <c r="FDA42" s="9"/>
      <c r="FDB42" s="9"/>
      <c r="FDC42" s="9"/>
      <c r="FDD42" s="9"/>
      <c r="FDE42" s="9"/>
      <c r="FDF42" s="9"/>
      <c r="FDG42" s="9"/>
      <c r="FDH42" s="9"/>
      <c r="FDI42" s="9"/>
      <c r="FDJ42" s="9"/>
      <c r="FDK42" s="9"/>
      <c r="FDL42" s="9"/>
      <c r="FDM42" s="9"/>
      <c r="FDN42" s="9"/>
      <c r="FDO42" s="9"/>
      <c r="FDP42" s="9"/>
      <c r="FDQ42" s="9"/>
      <c r="FDR42" s="9"/>
      <c r="FDS42" s="9"/>
      <c r="FDT42" s="9"/>
      <c r="FDU42" s="9"/>
      <c r="FDV42" s="9"/>
      <c r="FDW42" s="9"/>
      <c r="FDX42" s="9"/>
      <c r="FDY42" s="9"/>
      <c r="FDZ42" s="9"/>
      <c r="FEA42" s="9"/>
      <c r="FEB42" s="9"/>
      <c r="FEC42" s="9"/>
      <c r="FED42" s="9"/>
      <c r="FEE42" s="9"/>
      <c r="FEF42" s="9"/>
      <c r="FEG42" s="9"/>
      <c r="FEH42" s="9"/>
      <c r="FEI42" s="9"/>
      <c r="FEJ42" s="9"/>
      <c r="FEK42" s="9"/>
      <c r="FEL42" s="9"/>
      <c r="FEM42" s="9"/>
      <c r="FEN42" s="9"/>
      <c r="FEO42" s="9"/>
      <c r="FEP42" s="9"/>
      <c r="FEQ42" s="9"/>
      <c r="FER42" s="9"/>
      <c r="FES42" s="9"/>
      <c r="FET42" s="9"/>
      <c r="FEU42" s="9"/>
      <c r="FEV42" s="9"/>
      <c r="FEW42" s="9"/>
      <c r="FEX42" s="9"/>
      <c r="FEY42" s="9"/>
      <c r="FEZ42" s="9"/>
      <c r="FFA42" s="9"/>
      <c r="FFB42" s="9"/>
      <c r="FFC42" s="9"/>
      <c r="FFD42" s="9"/>
      <c r="FFE42" s="9"/>
      <c r="FFF42" s="9"/>
      <c r="FFG42" s="9"/>
      <c r="FFH42" s="9"/>
      <c r="FFI42" s="9"/>
      <c r="FFJ42" s="9"/>
      <c r="FFK42" s="9"/>
      <c r="FFL42" s="9"/>
      <c r="FFM42" s="9"/>
      <c r="FFN42" s="9"/>
      <c r="FFO42" s="9"/>
      <c r="FFP42" s="9"/>
      <c r="FFQ42" s="9"/>
      <c r="FFR42" s="9"/>
      <c r="FFS42" s="9"/>
      <c r="FFT42" s="9"/>
      <c r="FFU42" s="9"/>
      <c r="FFV42" s="9"/>
      <c r="FFW42" s="9"/>
      <c r="FFX42" s="9"/>
      <c r="FFY42" s="9"/>
      <c r="FFZ42" s="9"/>
      <c r="FGA42" s="9"/>
      <c r="FGB42" s="9"/>
      <c r="FGC42" s="9"/>
      <c r="FGD42" s="9"/>
      <c r="FGE42" s="9"/>
      <c r="FGF42" s="9"/>
      <c r="FGG42" s="9"/>
      <c r="FGH42" s="9"/>
      <c r="FGI42" s="9"/>
      <c r="FGJ42" s="9"/>
      <c r="FGK42" s="9"/>
      <c r="FGL42" s="9"/>
      <c r="FGM42" s="9"/>
      <c r="FGN42" s="9"/>
      <c r="FGO42" s="9"/>
      <c r="FGP42" s="9"/>
      <c r="FGQ42" s="9"/>
      <c r="FGR42" s="9"/>
      <c r="FGS42" s="9"/>
      <c r="FGT42" s="9"/>
      <c r="FGU42" s="9"/>
      <c r="FGV42" s="9"/>
      <c r="FGW42" s="9"/>
      <c r="FGX42" s="9"/>
      <c r="FGY42" s="9"/>
      <c r="FGZ42" s="9"/>
      <c r="FHA42" s="9"/>
      <c r="FHB42" s="9"/>
      <c r="FHC42" s="9"/>
      <c r="FHD42" s="9"/>
      <c r="FHE42" s="9"/>
      <c r="FHF42" s="9"/>
      <c r="FHG42" s="9"/>
      <c r="FHH42" s="9"/>
      <c r="FHI42" s="9"/>
      <c r="FHJ42" s="9"/>
      <c r="FHK42" s="9"/>
      <c r="FHL42" s="9"/>
      <c r="FHM42" s="9"/>
      <c r="FHN42" s="9"/>
      <c r="FHO42" s="9"/>
      <c r="FHP42" s="9"/>
      <c r="FHQ42" s="9"/>
      <c r="FHR42" s="9"/>
      <c r="FHS42" s="9"/>
      <c r="FHT42" s="9"/>
      <c r="FHU42" s="9"/>
      <c r="FHV42" s="9"/>
      <c r="FHW42" s="9"/>
      <c r="FHX42" s="9"/>
      <c r="FHY42" s="9"/>
      <c r="FHZ42" s="9"/>
      <c r="FIA42" s="9"/>
      <c r="FIB42" s="9"/>
      <c r="FIC42" s="9"/>
      <c r="FID42" s="9"/>
      <c r="FIE42" s="9"/>
      <c r="FIF42" s="9"/>
      <c r="FIG42" s="9"/>
      <c r="FIH42" s="9"/>
      <c r="FII42" s="9"/>
      <c r="FIJ42" s="9"/>
      <c r="FIK42" s="9"/>
      <c r="FIL42" s="9"/>
      <c r="FIM42" s="9"/>
      <c r="FIN42" s="9"/>
      <c r="FIO42" s="9"/>
      <c r="FIP42" s="9"/>
      <c r="FIQ42" s="9"/>
      <c r="FIR42" s="9"/>
      <c r="FIS42" s="9"/>
      <c r="FIT42" s="9"/>
      <c r="FIU42" s="9"/>
      <c r="FIV42" s="9"/>
      <c r="FIW42" s="9"/>
      <c r="FIX42" s="9"/>
      <c r="FIY42" s="9"/>
      <c r="FIZ42" s="9"/>
      <c r="FJA42" s="9"/>
      <c r="FJB42" s="9"/>
      <c r="FJC42" s="9"/>
      <c r="FJD42" s="9"/>
      <c r="FJE42" s="9"/>
      <c r="FJF42" s="9"/>
      <c r="FJG42" s="9"/>
      <c r="FJH42" s="9"/>
      <c r="FJI42" s="9"/>
      <c r="FJJ42" s="9"/>
      <c r="FJK42" s="9"/>
      <c r="FJL42" s="9"/>
      <c r="FJM42" s="9"/>
      <c r="FJN42" s="9"/>
      <c r="FJO42" s="9"/>
      <c r="FJP42" s="9"/>
      <c r="FJQ42" s="9"/>
      <c r="FJR42" s="9"/>
      <c r="FJS42" s="9"/>
      <c r="FJT42" s="9"/>
      <c r="FJU42" s="9"/>
      <c r="FJV42" s="9"/>
      <c r="FJW42" s="9"/>
      <c r="FJX42" s="9"/>
      <c r="FJY42" s="9"/>
      <c r="FJZ42" s="9"/>
      <c r="FKA42" s="9"/>
      <c r="FKB42" s="9"/>
      <c r="FKC42" s="9"/>
      <c r="FKD42" s="9"/>
      <c r="FKE42" s="9"/>
      <c r="FKF42" s="9"/>
      <c r="FKG42" s="9"/>
      <c r="FKH42" s="9"/>
      <c r="FKI42" s="9"/>
      <c r="FKJ42" s="9"/>
      <c r="FKK42" s="9"/>
      <c r="FKL42" s="9"/>
      <c r="FKM42" s="9"/>
      <c r="FKN42" s="9"/>
      <c r="FKO42" s="9"/>
      <c r="FKP42" s="9"/>
      <c r="FKQ42" s="9"/>
      <c r="FKR42" s="9"/>
      <c r="FKS42" s="9"/>
      <c r="FKT42" s="9"/>
      <c r="FKU42" s="9"/>
      <c r="FKV42" s="9"/>
      <c r="FKW42" s="9"/>
      <c r="FKX42" s="9"/>
      <c r="FKY42" s="9"/>
      <c r="FKZ42" s="9"/>
      <c r="FLA42" s="9"/>
      <c r="FLB42" s="9"/>
      <c r="FLC42" s="9"/>
      <c r="FLD42" s="9"/>
      <c r="FLE42" s="9"/>
      <c r="FLF42" s="9"/>
      <c r="FLG42" s="9"/>
      <c r="FLH42" s="9"/>
      <c r="FLI42" s="9"/>
      <c r="FLJ42" s="9"/>
      <c r="FLK42" s="9"/>
      <c r="FLL42" s="9"/>
      <c r="FLM42" s="9"/>
      <c r="FLN42" s="9"/>
      <c r="FLO42" s="9"/>
      <c r="FLP42" s="9"/>
      <c r="FLQ42" s="9"/>
      <c r="FLR42" s="9"/>
      <c r="FLS42" s="9"/>
      <c r="FLT42" s="9"/>
      <c r="FLU42" s="9"/>
      <c r="FLV42" s="9"/>
      <c r="FLW42" s="9"/>
      <c r="FLX42" s="9"/>
      <c r="FLY42" s="9"/>
      <c r="FLZ42" s="9"/>
      <c r="FMA42" s="9"/>
      <c r="FMB42" s="9"/>
      <c r="FMC42" s="9"/>
      <c r="FMD42" s="9"/>
      <c r="FME42" s="9"/>
      <c r="FMF42" s="9"/>
      <c r="FMG42" s="9"/>
      <c r="FMH42" s="9"/>
      <c r="FMI42" s="9"/>
      <c r="FMJ42" s="9"/>
      <c r="FMK42" s="9"/>
      <c r="FML42" s="9"/>
      <c r="FMM42" s="9"/>
      <c r="FMN42" s="9"/>
      <c r="FMO42" s="9"/>
      <c r="FMP42" s="9"/>
      <c r="FMQ42" s="9"/>
      <c r="FMR42" s="9"/>
      <c r="FMS42" s="9"/>
      <c r="FMT42" s="9"/>
      <c r="FMU42" s="9"/>
      <c r="FMV42" s="9"/>
      <c r="FMW42" s="9"/>
      <c r="FMX42" s="9"/>
      <c r="FMY42" s="9"/>
      <c r="FMZ42" s="9"/>
      <c r="FNA42" s="9"/>
      <c r="FNB42" s="9"/>
      <c r="FNC42" s="9"/>
      <c r="FND42" s="9"/>
      <c r="FNE42" s="9"/>
      <c r="FNF42" s="9"/>
      <c r="FNG42" s="9"/>
      <c r="FNH42" s="9"/>
      <c r="FNI42" s="9"/>
      <c r="FNJ42" s="9"/>
      <c r="FNK42" s="9"/>
      <c r="FNL42" s="9"/>
      <c r="FNM42" s="9"/>
      <c r="FNN42" s="9"/>
      <c r="FNO42" s="9"/>
      <c r="FNP42" s="9"/>
      <c r="FNQ42" s="9"/>
      <c r="FNR42" s="9"/>
      <c r="FNS42" s="9"/>
      <c r="FNT42" s="9"/>
      <c r="FNU42" s="9"/>
      <c r="FNV42" s="9"/>
      <c r="FNW42" s="9"/>
      <c r="FNX42" s="9"/>
      <c r="FNY42" s="9"/>
      <c r="FNZ42" s="9"/>
      <c r="FOA42" s="9"/>
      <c r="FOB42" s="9"/>
      <c r="FOC42" s="9"/>
      <c r="FOD42" s="9"/>
      <c r="FOE42" s="9"/>
      <c r="FOF42" s="9"/>
      <c r="FOG42" s="9"/>
      <c r="FOH42" s="9"/>
      <c r="FOI42" s="9"/>
      <c r="FOJ42" s="9"/>
      <c r="FOK42" s="9"/>
      <c r="FOL42" s="9"/>
      <c r="FOM42" s="9"/>
      <c r="FON42" s="9"/>
      <c r="FOO42" s="9"/>
      <c r="FOP42" s="9"/>
      <c r="FOQ42" s="9"/>
      <c r="FOR42" s="9"/>
      <c r="FOS42" s="9"/>
      <c r="FOT42" s="9"/>
      <c r="FOU42" s="9"/>
      <c r="FOV42" s="9"/>
      <c r="FOW42" s="9"/>
      <c r="FOX42" s="9"/>
      <c r="FOY42" s="9"/>
      <c r="FOZ42" s="9"/>
      <c r="FPA42" s="9"/>
      <c r="FPB42" s="9"/>
      <c r="FPC42" s="9"/>
      <c r="FPD42" s="9"/>
      <c r="FPE42" s="9"/>
      <c r="FPF42" s="9"/>
      <c r="FPG42" s="9"/>
      <c r="FPH42" s="9"/>
      <c r="FPI42" s="9"/>
      <c r="FPJ42" s="9"/>
      <c r="FPK42" s="9"/>
      <c r="FPL42" s="9"/>
      <c r="FPM42" s="9"/>
      <c r="FPN42" s="9"/>
      <c r="FPO42" s="9"/>
      <c r="FPP42" s="9"/>
      <c r="FPQ42" s="9"/>
      <c r="FPR42" s="9"/>
      <c r="FPS42" s="9"/>
      <c r="FPT42" s="9"/>
      <c r="FPU42" s="9"/>
      <c r="FPV42" s="9"/>
      <c r="FPW42" s="9"/>
      <c r="FPX42" s="9"/>
      <c r="FPY42" s="9"/>
      <c r="FPZ42" s="9"/>
      <c r="FQA42" s="9"/>
      <c r="FQB42" s="9"/>
      <c r="FQC42" s="9"/>
      <c r="FQD42" s="9"/>
      <c r="FQE42" s="9"/>
      <c r="FQF42" s="9"/>
      <c r="FQG42" s="9"/>
      <c r="FQH42" s="9"/>
      <c r="FQI42" s="9"/>
      <c r="FQJ42" s="9"/>
      <c r="FQK42" s="9"/>
      <c r="FQL42" s="9"/>
      <c r="FQM42" s="9"/>
      <c r="FQN42" s="9"/>
      <c r="FQO42" s="9"/>
      <c r="FQP42" s="9"/>
      <c r="FQQ42" s="9"/>
      <c r="FQR42" s="9"/>
      <c r="FQS42" s="9"/>
      <c r="FQT42" s="9"/>
      <c r="FQU42" s="9"/>
      <c r="FQV42" s="9"/>
      <c r="FQW42" s="9"/>
      <c r="FQX42" s="9"/>
      <c r="FQY42" s="9"/>
      <c r="FQZ42" s="9"/>
      <c r="FRA42" s="9"/>
      <c r="FRB42" s="9"/>
      <c r="FRC42" s="9"/>
      <c r="FRD42" s="9"/>
      <c r="FRE42" s="9"/>
      <c r="FRF42" s="9"/>
      <c r="FRG42" s="9"/>
      <c r="FRH42" s="9"/>
      <c r="FRI42" s="9"/>
      <c r="FRJ42" s="9"/>
      <c r="FRK42" s="9"/>
      <c r="FRL42" s="9"/>
      <c r="FRM42" s="9"/>
      <c r="FRN42" s="9"/>
      <c r="FRO42" s="9"/>
      <c r="FRP42" s="9"/>
      <c r="FRQ42" s="9"/>
      <c r="FRR42" s="9"/>
      <c r="FRS42" s="9"/>
      <c r="FRT42" s="9"/>
      <c r="FRU42" s="9"/>
      <c r="FRV42" s="9"/>
      <c r="FRW42" s="9"/>
      <c r="FRX42" s="9"/>
      <c r="FRY42" s="9"/>
      <c r="FRZ42" s="9"/>
      <c r="FSA42" s="9"/>
      <c r="FSB42" s="9"/>
      <c r="FSC42" s="9"/>
      <c r="FSD42" s="9"/>
      <c r="FSE42" s="9"/>
      <c r="FSF42" s="9"/>
      <c r="FSG42" s="9"/>
      <c r="FSH42" s="9"/>
      <c r="FSI42" s="9"/>
      <c r="FSJ42" s="9"/>
      <c r="FSK42" s="9"/>
      <c r="FSL42" s="9"/>
      <c r="FSM42" s="9"/>
      <c r="FSN42" s="9"/>
      <c r="FSO42" s="9"/>
      <c r="FSP42" s="9"/>
      <c r="FSQ42" s="9"/>
      <c r="FSR42" s="9"/>
      <c r="FSS42" s="9"/>
      <c r="FST42" s="9"/>
      <c r="FSU42" s="9"/>
      <c r="FSV42" s="9"/>
      <c r="FSW42" s="9"/>
      <c r="FSX42" s="9"/>
      <c r="FSY42" s="9"/>
      <c r="FSZ42" s="9"/>
      <c r="FTA42" s="9"/>
      <c r="FTB42" s="9"/>
      <c r="FTC42" s="9"/>
      <c r="FTD42" s="9"/>
      <c r="FTE42" s="9"/>
      <c r="FTF42" s="9"/>
      <c r="FTG42" s="9"/>
      <c r="FTH42" s="9"/>
      <c r="FTI42" s="9"/>
      <c r="FTJ42" s="9"/>
      <c r="FTK42" s="9"/>
      <c r="FTL42" s="9"/>
      <c r="FTM42" s="9"/>
      <c r="FTN42" s="9"/>
      <c r="FTO42" s="9"/>
      <c r="FTP42" s="9"/>
      <c r="FTQ42" s="9"/>
      <c r="FTR42" s="9"/>
      <c r="FTS42" s="9"/>
      <c r="FTT42" s="9"/>
      <c r="FTU42" s="9"/>
      <c r="FTV42" s="9"/>
      <c r="FTW42" s="9"/>
      <c r="FTX42" s="9"/>
      <c r="FTY42" s="9"/>
      <c r="FTZ42" s="9"/>
      <c r="FUA42" s="9"/>
      <c r="FUB42" s="9"/>
      <c r="FUC42" s="9"/>
      <c r="FUD42" s="9"/>
      <c r="FUE42" s="9"/>
      <c r="FUF42" s="9"/>
      <c r="FUG42" s="9"/>
      <c r="FUH42" s="9"/>
      <c r="FUI42" s="9"/>
      <c r="FUJ42" s="9"/>
      <c r="FUK42" s="9"/>
      <c r="FUL42" s="9"/>
      <c r="FUM42" s="9"/>
      <c r="FUN42" s="9"/>
      <c r="FUO42" s="9"/>
      <c r="FUP42" s="9"/>
      <c r="FUQ42" s="9"/>
      <c r="FUR42" s="9"/>
      <c r="FUS42" s="9"/>
      <c r="FUT42" s="9"/>
      <c r="FUU42" s="9"/>
      <c r="FUV42" s="9"/>
      <c r="FUW42" s="9"/>
      <c r="FUX42" s="9"/>
      <c r="FUY42" s="9"/>
      <c r="FUZ42" s="9"/>
      <c r="FVA42" s="9"/>
      <c r="FVB42" s="9"/>
      <c r="FVC42" s="9"/>
      <c r="FVD42" s="9"/>
      <c r="FVE42" s="9"/>
      <c r="FVF42" s="9"/>
      <c r="FVG42" s="9"/>
      <c r="FVH42" s="9"/>
      <c r="FVI42" s="9"/>
      <c r="FVJ42" s="9"/>
      <c r="FVK42" s="9"/>
      <c r="FVL42" s="9"/>
      <c r="FVM42" s="9"/>
      <c r="FVN42" s="9"/>
      <c r="FVO42" s="9"/>
      <c r="FVP42" s="9"/>
      <c r="FVQ42" s="9"/>
      <c r="FVR42" s="9"/>
      <c r="FVS42" s="9"/>
      <c r="FVT42" s="9"/>
      <c r="FVU42" s="9"/>
      <c r="FVV42" s="9"/>
      <c r="FVW42" s="9"/>
      <c r="FVX42" s="9"/>
      <c r="FVY42" s="9"/>
      <c r="FVZ42" s="9"/>
      <c r="FWA42" s="9"/>
      <c r="FWB42" s="9"/>
      <c r="FWC42" s="9"/>
      <c r="FWD42" s="9"/>
      <c r="FWE42" s="9"/>
      <c r="FWF42" s="9"/>
      <c r="FWG42" s="9"/>
      <c r="FWH42" s="9"/>
      <c r="FWI42" s="9"/>
      <c r="FWJ42" s="9"/>
      <c r="FWK42" s="9"/>
      <c r="FWL42" s="9"/>
      <c r="FWM42" s="9"/>
      <c r="FWN42" s="9"/>
      <c r="FWO42" s="9"/>
      <c r="FWP42" s="9"/>
      <c r="FWQ42" s="9"/>
      <c r="FWR42" s="9"/>
      <c r="FWS42" s="9"/>
      <c r="FWT42" s="9"/>
      <c r="FWU42" s="9"/>
      <c r="FWV42" s="9"/>
      <c r="FWW42" s="9"/>
      <c r="FWX42" s="9"/>
      <c r="FWY42" s="9"/>
      <c r="FWZ42" s="9"/>
      <c r="FXA42" s="9"/>
      <c r="FXB42" s="9"/>
      <c r="FXC42" s="9"/>
      <c r="FXD42" s="9"/>
      <c r="FXE42" s="9"/>
      <c r="FXF42" s="9"/>
      <c r="FXG42" s="9"/>
      <c r="FXH42" s="9"/>
      <c r="FXI42" s="9"/>
      <c r="FXJ42" s="9"/>
      <c r="FXK42" s="9"/>
      <c r="FXL42" s="9"/>
      <c r="FXM42" s="9"/>
      <c r="FXN42" s="9"/>
      <c r="FXO42" s="9"/>
      <c r="FXP42" s="9"/>
      <c r="FXQ42" s="9"/>
      <c r="FXR42" s="9"/>
      <c r="FXS42" s="9"/>
      <c r="FXT42" s="9"/>
      <c r="FXU42" s="9"/>
      <c r="FXV42" s="9"/>
      <c r="FXW42" s="9"/>
      <c r="FXX42" s="9"/>
      <c r="FXY42" s="9"/>
      <c r="FXZ42" s="9"/>
      <c r="FYA42" s="9"/>
      <c r="FYB42" s="9"/>
      <c r="FYC42" s="9"/>
      <c r="FYD42" s="9"/>
      <c r="FYE42" s="9"/>
      <c r="FYF42" s="9"/>
      <c r="FYG42" s="9"/>
      <c r="FYH42" s="9"/>
      <c r="FYI42" s="9"/>
      <c r="FYJ42" s="9"/>
      <c r="FYK42" s="9"/>
      <c r="FYL42" s="9"/>
      <c r="FYM42" s="9"/>
      <c r="FYN42" s="9"/>
      <c r="FYO42" s="9"/>
      <c r="FYP42" s="9"/>
      <c r="FYQ42" s="9"/>
      <c r="FYR42" s="9"/>
      <c r="FYS42" s="9"/>
      <c r="FYT42" s="9"/>
      <c r="FYU42" s="9"/>
      <c r="FYV42" s="9"/>
      <c r="FYW42" s="9"/>
      <c r="FYX42" s="9"/>
      <c r="FYY42" s="9"/>
      <c r="FYZ42" s="9"/>
      <c r="FZA42" s="9"/>
      <c r="FZB42" s="9"/>
      <c r="FZC42" s="9"/>
      <c r="FZD42" s="9"/>
      <c r="FZE42" s="9"/>
      <c r="FZF42" s="9"/>
      <c r="FZG42" s="9"/>
      <c r="FZH42" s="9"/>
      <c r="FZI42" s="9"/>
      <c r="FZJ42" s="9"/>
      <c r="FZK42" s="9"/>
      <c r="FZL42" s="9"/>
      <c r="FZM42" s="9"/>
      <c r="FZN42" s="9"/>
      <c r="FZO42" s="9"/>
      <c r="FZP42" s="9"/>
      <c r="FZQ42" s="9"/>
      <c r="FZR42" s="9"/>
      <c r="FZS42" s="9"/>
      <c r="FZT42" s="9"/>
      <c r="FZU42" s="9"/>
      <c r="FZV42" s="9"/>
      <c r="FZW42" s="9"/>
      <c r="FZX42" s="9"/>
      <c r="FZY42" s="9"/>
      <c r="FZZ42" s="9"/>
      <c r="GAA42" s="9"/>
      <c r="GAB42" s="9"/>
      <c r="GAC42" s="9"/>
      <c r="GAD42" s="9"/>
      <c r="GAE42" s="9"/>
      <c r="GAF42" s="9"/>
      <c r="GAG42" s="9"/>
      <c r="GAH42" s="9"/>
      <c r="GAI42" s="9"/>
      <c r="GAJ42" s="9"/>
      <c r="GAK42" s="9"/>
      <c r="GAL42" s="9"/>
      <c r="GAM42" s="9"/>
      <c r="GAN42" s="9"/>
      <c r="GAO42" s="9"/>
      <c r="GAP42" s="9"/>
      <c r="GAQ42" s="9"/>
      <c r="GAR42" s="9"/>
      <c r="GAS42" s="9"/>
      <c r="GAT42" s="9"/>
      <c r="GAU42" s="9"/>
      <c r="GAV42" s="9"/>
      <c r="GAW42" s="9"/>
      <c r="GAX42" s="9"/>
      <c r="GAY42" s="9"/>
      <c r="GAZ42" s="9"/>
      <c r="GBA42" s="9"/>
      <c r="GBB42" s="9"/>
      <c r="GBC42" s="9"/>
      <c r="GBD42" s="9"/>
      <c r="GBE42" s="9"/>
      <c r="GBF42" s="9"/>
      <c r="GBG42" s="9"/>
      <c r="GBH42" s="9"/>
      <c r="GBI42" s="9"/>
      <c r="GBJ42" s="9"/>
      <c r="GBK42" s="9"/>
      <c r="GBL42" s="9"/>
      <c r="GBM42" s="9"/>
      <c r="GBN42" s="9"/>
      <c r="GBO42" s="9"/>
      <c r="GBP42" s="9"/>
      <c r="GBQ42" s="9"/>
      <c r="GBR42" s="9"/>
      <c r="GBS42" s="9"/>
      <c r="GBT42" s="9"/>
      <c r="GBU42" s="9"/>
      <c r="GBV42" s="9"/>
      <c r="GBW42" s="9"/>
      <c r="GBX42" s="9"/>
      <c r="GBY42" s="9"/>
      <c r="GBZ42" s="9"/>
      <c r="GCA42" s="9"/>
      <c r="GCB42" s="9"/>
      <c r="GCC42" s="9"/>
      <c r="GCD42" s="9"/>
      <c r="GCE42" s="9"/>
      <c r="GCF42" s="9"/>
      <c r="GCG42" s="9"/>
      <c r="GCH42" s="9"/>
      <c r="GCI42" s="9"/>
      <c r="GCJ42" s="9"/>
      <c r="GCK42" s="9"/>
      <c r="GCL42" s="9"/>
      <c r="GCM42" s="9"/>
      <c r="GCN42" s="9"/>
      <c r="GCO42" s="9"/>
      <c r="GCP42" s="9"/>
      <c r="GCQ42" s="9"/>
      <c r="GCR42" s="9"/>
      <c r="GCS42" s="9"/>
      <c r="GCT42" s="9"/>
      <c r="GCU42" s="9"/>
      <c r="GCV42" s="9"/>
      <c r="GCW42" s="9"/>
      <c r="GCX42" s="9"/>
      <c r="GCY42" s="9"/>
      <c r="GCZ42" s="9"/>
      <c r="GDA42" s="9"/>
      <c r="GDB42" s="9"/>
      <c r="GDC42" s="9"/>
      <c r="GDD42" s="9"/>
      <c r="GDE42" s="9"/>
      <c r="GDF42" s="9"/>
      <c r="GDG42" s="9"/>
      <c r="GDH42" s="9"/>
      <c r="GDI42" s="9"/>
      <c r="GDJ42" s="9"/>
      <c r="GDK42" s="9"/>
      <c r="GDL42" s="9"/>
      <c r="GDM42" s="9"/>
      <c r="GDN42" s="9"/>
      <c r="GDO42" s="9"/>
      <c r="GDP42" s="9"/>
      <c r="GDQ42" s="9"/>
      <c r="GDR42" s="9"/>
      <c r="GDS42" s="9"/>
      <c r="GDT42" s="9"/>
      <c r="GDU42" s="9"/>
      <c r="GDV42" s="9"/>
      <c r="GDW42" s="9"/>
      <c r="GDX42" s="9"/>
      <c r="GDY42" s="9"/>
      <c r="GDZ42" s="9"/>
      <c r="GEA42" s="9"/>
      <c r="GEB42" s="9"/>
      <c r="GEC42" s="9"/>
      <c r="GED42" s="9"/>
      <c r="GEE42" s="9"/>
      <c r="GEF42" s="9"/>
      <c r="GEG42" s="9"/>
      <c r="GEH42" s="9"/>
      <c r="GEI42" s="9"/>
      <c r="GEJ42" s="9"/>
      <c r="GEK42" s="9"/>
      <c r="GEL42" s="9"/>
      <c r="GEM42" s="9"/>
      <c r="GEN42" s="9"/>
      <c r="GEO42" s="9"/>
      <c r="GEP42" s="9"/>
      <c r="GEQ42" s="9"/>
      <c r="GER42" s="9"/>
      <c r="GES42" s="9"/>
      <c r="GET42" s="9"/>
      <c r="GEU42" s="9"/>
      <c r="GEV42" s="9"/>
      <c r="GEW42" s="9"/>
      <c r="GEX42" s="9"/>
      <c r="GEY42" s="9"/>
      <c r="GEZ42" s="9"/>
      <c r="GFA42" s="9"/>
      <c r="GFB42" s="9"/>
      <c r="GFC42" s="9"/>
      <c r="GFD42" s="9"/>
      <c r="GFE42" s="9"/>
      <c r="GFF42" s="9"/>
      <c r="GFG42" s="9"/>
      <c r="GFH42" s="9"/>
      <c r="GFI42" s="9"/>
      <c r="GFJ42" s="9"/>
      <c r="GFK42" s="9"/>
      <c r="GFL42" s="9"/>
      <c r="GFM42" s="9"/>
      <c r="GFN42" s="9"/>
      <c r="GFO42" s="9"/>
      <c r="GFP42" s="9"/>
      <c r="GFQ42" s="9"/>
      <c r="GFR42" s="9"/>
      <c r="GFS42" s="9"/>
      <c r="GFT42" s="9"/>
      <c r="GFU42" s="9"/>
      <c r="GFV42" s="9"/>
      <c r="GFW42" s="9"/>
      <c r="GFX42" s="9"/>
      <c r="GFY42" s="9"/>
      <c r="GFZ42" s="9"/>
      <c r="GGA42" s="9"/>
      <c r="GGB42" s="9"/>
      <c r="GGC42" s="9"/>
      <c r="GGD42" s="9"/>
      <c r="GGE42" s="9"/>
      <c r="GGF42" s="9"/>
      <c r="GGG42" s="9"/>
      <c r="GGH42" s="9"/>
      <c r="GGI42" s="9"/>
      <c r="GGJ42" s="9"/>
      <c r="GGK42" s="9"/>
      <c r="GGL42" s="9"/>
      <c r="GGM42" s="9"/>
      <c r="GGN42" s="9"/>
      <c r="GGO42" s="9"/>
      <c r="GGP42" s="9"/>
      <c r="GGQ42" s="9"/>
      <c r="GGR42" s="9"/>
      <c r="GGS42" s="9"/>
      <c r="GGT42" s="9"/>
      <c r="GGU42" s="9"/>
      <c r="GGV42" s="9"/>
      <c r="GGW42" s="9"/>
      <c r="GGX42" s="9"/>
      <c r="GGY42" s="9"/>
      <c r="GGZ42" s="9"/>
      <c r="GHA42" s="9"/>
      <c r="GHB42" s="9"/>
      <c r="GHC42" s="9"/>
      <c r="GHD42" s="9"/>
      <c r="GHE42" s="9"/>
      <c r="GHF42" s="9"/>
      <c r="GHG42" s="9"/>
      <c r="GHH42" s="9"/>
      <c r="GHI42" s="9"/>
      <c r="GHJ42" s="9"/>
      <c r="GHK42" s="9"/>
      <c r="GHL42" s="9"/>
      <c r="GHM42" s="9"/>
      <c r="GHN42" s="9"/>
      <c r="GHO42" s="9"/>
      <c r="GHP42" s="9"/>
      <c r="GHQ42" s="9"/>
      <c r="GHR42" s="9"/>
      <c r="GHS42" s="9"/>
      <c r="GHT42" s="9"/>
      <c r="GHU42" s="9"/>
      <c r="GHV42" s="9"/>
      <c r="GHW42" s="9"/>
      <c r="GHX42" s="9"/>
      <c r="GHY42" s="9"/>
      <c r="GHZ42" s="9"/>
      <c r="GIA42" s="9"/>
      <c r="GIB42" s="9"/>
      <c r="GIC42" s="9"/>
      <c r="GID42" s="9"/>
      <c r="GIE42" s="9"/>
      <c r="GIF42" s="9"/>
      <c r="GIG42" s="9"/>
      <c r="GIH42" s="9"/>
      <c r="GII42" s="9"/>
      <c r="GIJ42" s="9"/>
      <c r="GIK42" s="9"/>
      <c r="GIL42" s="9"/>
      <c r="GIM42" s="9"/>
      <c r="GIN42" s="9"/>
      <c r="GIO42" s="9"/>
      <c r="GIP42" s="9"/>
      <c r="GIQ42" s="9"/>
      <c r="GIR42" s="9"/>
      <c r="GIS42" s="9"/>
      <c r="GIT42" s="9"/>
      <c r="GIU42" s="9"/>
      <c r="GIV42" s="9"/>
      <c r="GIW42" s="9"/>
      <c r="GIX42" s="9"/>
      <c r="GIY42" s="9"/>
      <c r="GIZ42" s="9"/>
      <c r="GJA42" s="9"/>
      <c r="GJB42" s="9"/>
      <c r="GJC42" s="9"/>
      <c r="GJD42" s="9"/>
      <c r="GJE42" s="9"/>
      <c r="GJF42" s="9"/>
      <c r="GJG42" s="9"/>
      <c r="GJH42" s="9"/>
      <c r="GJI42" s="9"/>
      <c r="GJJ42" s="9"/>
      <c r="GJK42" s="9"/>
      <c r="GJL42" s="9"/>
      <c r="GJM42" s="9"/>
      <c r="GJN42" s="9"/>
      <c r="GJO42" s="9"/>
      <c r="GJP42" s="9"/>
      <c r="GJQ42" s="9"/>
      <c r="GJR42" s="9"/>
      <c r="GJS42" s="9"/>
      <c r="GJT42" s="9"/>
      <c r="GJU42" s="9"/>
      <c r="GJV42" s="9"/>
      <c r="GJW42" s="9"/>
      <c r="GJX42" s="9"/>
      <c r="GJY42" s="9"/>
      <c r="GJZ42" s="9"/>
      <c r="GKA42" s="9"/>
      <c r="GKB42" s="9"/>
      <c r="GKC42" s="9"/>
      <c r="GKD42" s="9"/>
      <c r="GKE42" s="9"/>
      <c r="GKF42" s="9"/>
      <c r="GKG42" s="9"/>
      <c r="GKH42" s="9"/>
      <c r="GKI42" s="9"/>
      <c r="GKJ42" s="9"/>
      <c r="GKK42" s="9"/>
      <c r="GKL42" s="9"/>
      <c r="GKM42" s="9"/>
      <c r="GKN42" s="9"/>
      <c r="GKO42" s="9"/>
      <c r="GKP42" s="9"/>
      <c r="GKQ42" s="9"/>
      <c r="GKR42" s="9"/>
      <c r="GKS42" s="9"/>
      <c r="GKT42" s="9"/>
      <c r="GKU42" s="9"/>
      <c r="GKV42" s="9"/>
      <c r="GKW42" s="9"/>
      <c r="GKX42" s="9"/>
      <c r="GKY42" s="9"/>
      <c r="GKZ42" s="9"/>
      <c r="GLA42" s="9"/>
      <c r="GLB42" s="9"/>
      <c r="GLC42" s="9"/>
      <c r="GLD42" s="9"/>
      <c r="GLE42" s="9"/>
      <c r="GLF42" s="9"/>
      <c r="GLG42" s="9"/>
      <c r="GLH42" s="9"/>
      <c r="GLI42" s="9"/>
      <c r="GLJ42" s="9"/>
      <c r="GLK42" s="9"/>
      <c r="GLL42" s="9"/>
      <c r="GLM42" s="9"/>
      <c r="GLN42" s="9"/>
      <c r="GLO42" s="9"/>
      <c r="GLP42" s="9"/>
      <c r="GLQ42" s="9"/>
      <c r="GLR42" s="9"/>
      <c r="GLS42" s="9"/>
      <c r="GLT42" s="9"/>
      <c r="GLU42" s="9"/>
      <c r="GLV42" s="9"/>
      <c r="GLW42" s="9"/>
      <c r="GLX42" s="9"/>
      <c r="GLY42" s="9"/>
      <c r="GLZ42" s="9"/>
      <c r="GMA42" s="9"/>
      <c r="GMB42" s="9"/>
      <c r="GMC42" s="9"/>
      <c r="GMD42" s="9"/>
      <c r="GME42" s="9"/>
      <c r="GMF42" s="9"/>
      <c r="GMG42" s="9"/>
      <c r="GMH42" s="9"/>
      <c r="GMI42" s="9"/>
      <c r="GMJ42" s="9"/>
      <c r="GMK42" s="9"/>
      <c r="GML42" s="9"/>
      <c r="GMM42" s="9"/>
      <c r="GMN42" s="9"/>
      <c r="GMO42" s="9"/>
      <c r="GMP42" s="9"/>
      <c r="GMQ42" s="9"/>
      <c r="GMR42" s="9"/>
      <c r="GMS42" s="9"/>
      <c r="GMT42" s="9"/>
      <c r="GMU42" s="9"/>
      <c r="GMV42" s="9"/>
      <c r="GMW42" s="9"/>
      <c r="GMX42" s="9"/>
      <c r="GMY42" s="9"/>
      <c r="GMZ42" s="9"/>
      <c r="GNA42" s="9"/>
      <c r="GNB42" s="9"/>
      <c r="GNC42" s="9"/>
      <c r="GND42" s="9"/>
      <c r="GNE42" s="9"/>
      <c r="GNF42" s="9"/>
      <c r="GNG42" s="9"/>
      <c r="GNH42" s="9"/>
      <c r="GNI42" s="9"/>
      <c r="GNJ42" s="9"/>
      <c r="GNK42" s="9"/>
      <c r="GNL42" s="9"/>
      <c r="GNM42" s="9"/>
      <c r="GNN42" s="9"/>
      <c r="GNO42" s="9"/>
      <c r="GNP42" s="9"/>
      <c r="GNQ42" s="9"/>
      <c r="GNR42" s="9"/>
      <c r="GNS42" s="9"/>
      <c r="GNT42" s="9"/>
      <c r="GNU42" s="9"/>
      <c r="GNV42" s="9"/>
      <c r="GNW42" s="9"/>
      <c r="GNX42" s="9"/>
      <c r="GNY42" s="9"/>
      <c r="GNZ42" s="9"/>
      <c r="GOA42" s="9"/>
      <c r="GOB42" s="9"/>
      <c r="GOC42" s="9"/>
      <c r="GOD42" s="9"/>
      <c r="GOE42" s="9"/>
      <c r="GOF42" s="9"/>
      <c r="GOG42" s="9"/>
      <c r="GOH42" s="9"/>
      <c r="GOI42" s="9"/>
      <c r="GOJ42" s="9"/>
      <c r="GOK42" s="9"/>
      <c r="GOL42" s="9"/>
      <c r="GOM42" s="9"/>
      <c r="GON42" s="9"/>
      <c r="GOO42" s="9"/>
      <c r="GOP42" s="9"/>
      <c r="GOQ42" s="9"/>
      <c r="GOR42" s="9"/>
      <c r="GOS42" s="9"/>
      <c r="GOT42" s="9"/>
      <c r="GOU42" s="9"/>
      <c r="GOV42" s="9"/>
      <c r="GOW42" s="9"/>
      <c r="GOX42" s="9"/>
      <c r="GOY42" s="9"/>
      <c r="GOZ42" s="9"/>
      <c r="GPA42" s="9"/>
      <c r="GPB42" s="9"/>
      <c r="GPC42" s="9"/>
      <c r="GPD42" s="9"/>
      <c r="GPE42" s="9"/>
      <c r="GPF42" s="9"/>
      <c r="GPG42" s="9"/>
      <c r="GPH42" s="9"/>
      <c r="GPI42" s="9"/>
      <c r="GPJ42" s="9"/>
      <c r="GPK42" s="9"/>
      <c r="GPL42" s="9"/>
      <c r="GPM42" s="9"/>
      <c r="GPN42" s="9"/>
      <c r="GPO42" s="9"/>
      <c r="GPP42" s="9"/>
      <c r="GPQ42" s="9"/>
      <c r="GPR42" s="9"/>
      <c r="GPS42" s="9"/>
      <c r="GPT42" s="9"/>
      <c r="GPU42" s="9"/>
      <c r="GPV42" s="9"/>
      <c r="GPW42" s="9"/>
      <c r="GPX42" s="9"/>
      <c r="GPY42" s="9"/>
      <c r="GPZ42" s="9"/>
      <c r="GQA42" s="9"/>
      <c r="GQB42" s="9"/>
      <c r="GQC42" s="9"/>
      <c r="GQD42" s="9"/>
      <c r="GQE42" s="9"/>
      <c r="GQF42" s="9"/>
      <c r="GQG42" s="9"/>
      <c r="GQH42" s="9"/>
      <c r="GQI42" s="9"/>
      <c r="GQJ42" s="9"/>
      <c r="GQK42" s="9"/>
      <c r="GQL42" s="9"/>
      <c r="GQM42" s="9"/>
      <c r="GQN42" s="9"/>
      <c r="GQO42" s="9"/>
      <c r="GQP42" s="9"/>
      <c r="GQQ42" s="9"/>
      <c r="GQR42" s="9"/>
      <c r="GQS42" s="9"/>
      <c r="GQT42" s="9"/>
      <c r="GQU42" s="9"/>
      <c r="GQV42" s="9"/>
      <c r="GQW42" s="9"/>
      <c r="GQX42" s="9"/>
      <c r="GQY42" s="9"/>
      <c r="GQZ42" s="9"/>
      <c r="GRA42" s="9"/>
      <c r="GRB42" s="9"/>
      <c r="GRC42" s="9"/>
      <c r="GRD42" s="9"/>
      <c r="GRE42" s="9"/>
      <c r="GRF42" s="9"/>
      <c r="GRG42" s="9"/>
      <c r="GRH42" s="9"/>
      <c r="GRI42" s="9"/>
      <c r="GRJ42" s="9"/>
      <c r="GRK42" s="9"/>
      <c r="GRL42" s="9"/>
      <c r="GRM42" s="9"/>
      <c r="GRN42" s="9"/>
      <c r="GRO42" s="9"/>
      <c r="GRP42" s="9"/>
      <c r="GRQ42" s="9"/>
      <c r="GRR42" s="9"/>
      <c r="GRS42" s="9"/>
      <c r="GRT42" s="9"/>
      <c r="GRU42" s="9"/>
      <c r="GRV42" s="9"/>
      <c r="GRW42" s="9"/>
      <c r="GRX42" s="9"/>
      <c r="GRY42" s="9"/>
      <c r="GRZ42" s="9"/>
      <c r="GSA42" s="9"/>
      <c r="GSB42" s="9"/>
      <c r="GSC42" s="9"/>
      <c r="GSD42" s="9"/>
      <c r="GSE42" s="9"/>
      <c r="GSF42" s="9"/>
      <c r="GSG42" s="9"/>
      <c r="GSH42" s="9"/>
      <c r="GSI42" s="9"/>
      <c r="GSJ42" s="9"/>
      <c r="GSK42" s="9"/>
      <c r="GSL42" s="9"/>
      <c r="GSM42" s="9"/>
      <c r="GSN42" s="9"/>
      <c r="GSO42" s="9"/>
      <c r="GSP42" s="9"/>
      <c r="GSQ42" s="9"/>
      <c r="GSR42" s="9"/>
      <c r="GSS42" s="9"/>
      <c r="GST42" s="9"/>
      <c r="GSU42" s="9"/>
      <c r="GSV42" s="9"/>
      <c r="GSW42" s="9"/>
      <c r="GSX42" s="9"/>
      <c r="GSY42" s="9"/>
      <c r="GSZ42" s="9"/>
      <c r="GTA42" s="9"/>
      <c r="GTB42" s="9"/>
      <c r="GTC42" s="9"/>
      <c r="GTD42" s="9"/>
      <c r="GTE42" s="9"/>
      <c r="GTF42" s="9"/>
      <c r="GTG42" s="9"/>
      <c r="GTH42" s="9"/>
      <c r="GTI42" s="9"/>
      <c r="GTJ42" s="9"/>
      <c r="GTK42" s="9"/>
      <c r="GTL42" s="9"/>
      <c r="GTM42" s="9"/>
      <c r="GTN42" s="9"/>
      <c r="GTO42" s="9"/>
      <c r="GTP42" s="9"/>
      <c r="GTQ42" s="9"/>
      <c r="GTR42" s="9"/>
      <c r="GTS42" s="9"/>
      <c r="GTT42" s="9"/>
      <c r="GTU42" s="9"/>
      <c r="GTV42" s="9"/>
      <c r="GTW42" s="9"/>
      <c r="GTX42" s="9"/>
      <c r="GTY42" s="9"/>
      <c r="GTZ42" s="9"/>
      <c r="GUA42" s="9"/>
      <c r="GUB42" s="9"/>
      <c r="GUC42" s="9"/>
      <c r="GUD42" s="9"/>
      <c r="GUE42" s="9"/>
      <c r="GUF42" s="9"/>
      <c r="GUG42" s="9"/>
      <c r="GUH42" s="9"/>
      <c r="GUI42" s="9"/>
      <c r="GUJ42" s="9"/>
      <c r="GUK42" s="9"/>
      <c r="GUL42" s="9"/>
      <c r="GUM42" s="9"/>
      <c r="GUN42" s="9"/>
      <c r="GUO42" s="9"/>
      <c r="GUP42" s="9"/>
      <c r="GUQ42" s="9"/>
      <c r="GUR42" s="9"/>
      <c r="GUS42" s="9"/>
      <c r="GUT42" s="9"/>
      <c r="GUU42" s="9"/>
      <c r="GUV42" s="9"/>
      <c r="GUW42" s="9"/>
      <c r="GUX42" s="9"/>
      <c r="GUY42" s="9"/>
      <c r="GUZ42" s="9"/>
      <c r="GVA42" s="9"/>
      <c r="GVB42" s="9"/>
      <c r="GVC42" s="9"/>
      <c r="GVD42" s="9"/>
      <c r="GVE42" s="9"/>
      <c r="GVF42" s="9"/>
      <c r="GVG42" s="9"/>
      <c r="GVH42" s="9"/>
      <c r="GVI42" s="9"/>
      <c r="GVJ42" s="9"/>
      <c r="GVK42" s="9"/>
      <c r="GVL42" s="9"/>
      <c r="GVM42" s="9"/>
      <c r="GVN42" s="9"/>
      <c r="GVO42" s="9"/>
      <c r="GVP42" s="9"/>
      <c r="GVQ42" s="9"/>
      <c r="GVR42" s="9"/>
      <c r="GVS42" s="9"/>
      <c r="GVT42" s="9"/>
      <c r="GVU42" s="9"/>
      <c r="GVV42" s="9"/>
      <c r="GVW42" s="9"/>
      <c r="GVX42" s="9"/>
      <c r="GVY42" s="9"/>
      <c r="GVZ42" s="9"/>
      <c r="GWA42" s="9"/>
      <c r="GWB42" s="9"/>
      <c r="GWC42" s="9"/>
      <c r="GWD42" s="9"/>
      <c r="GWE42" s="9"/>
      <c r="GWF42" s="9"/>
      <c r="GWG42" s="9"/>
      <c r="GWH42" s="9"/>
      <c r="GWI42" s="9"/>
      <c r="GWJ42" s="9"/>
      <c r="GWK42" s="9"/>
      <c r="GWL42" s="9"/>
      <c r="GWM42" s="9"/>
      <c r="GWN42" s="9"/>
      <c r="GWO42" s="9"/>
      <c r="GWP42" s="9"/>
      <c r="GWQ42" s="9"/>
      <c r="GWR42" s="9"/>
      <c r="GWS42" s="9"/>
      <c r="GWT42" s="9"/>
      <c r="GWU42" s="9"/>
      <c r="GWV42" s="9"/>
      <c r="GWW42" s="9"/>
      <c r="GWX42" s="9"/>
      <c r="GWY42" s="9"/>
      <c r="GWZ42" s="9"/>
      <c r="GXA42" s="9"/>
      <c r="GXB42" s="9"/>
      <c r="GXC42" s="9"/>
      <c r="GXD42" s="9"/>
      <c r="GXE42" s="9"/>
      <c r="GXF42" s="9"/>
      <c r="GXG42" s="9"/>
      <c r="GXH42" s="9"/>
      <c r="GXI42" s="9"/>
      <c r="GXJ42" s="9"/>
      <c r="GXK42" s="9"/>
      <c r="GXL42" s="9"/>
      <c r="GXM42" s="9"/>
      <c r="GXN42" s="9"/>
      <c r="GXO42" s="9"/>
      <c r="GXP42" s="9"/>
      <c r="GXQ42" s="9"/>
      <c r="GXR42" s="9"/>
      <c r="GXS42" s="9"/>
      <c r="GXT42" s="9"/>
      <c r="GXU42" s="9"/>
      <c r="GXV42" s="9"/>
      <c r="GXW42" s="9"/>
      <c r="GXX42" s="9"/>
      <c r="GXY42" s="9"/>
      <c r="GXZ42" s="9"/>
      <c r="GYA42" s="9"/>
      <c r="GYB42" s="9"/>
      <c r="GYC42" s="9"/>
      <c r="GYD42" s="9"/>
      <c r="GYE42" s="9"/>
      <c r="GYF42" s="9"/>
      <c r="GYG42" s="9"/>
      <c r="GYH42" s="9"/>
      <c r="GYI42" s="9"/>
      <c r="GYJ42" s="9"/>
      <c r="GYK42" s="9"/>
      <c r="GYL42" s="9"/>
      <c r="GYM42" s="9"/>
      <c r="GYN42" s="9"/>
      <c r="GYO42" s="9"/>
      <c r="GYP42" s="9"/>
      <c r="GYQ42" s="9"/>
      <c r="GYR42" s="9"/>
      <c r="GYS42" s="9"/>
      <c r="GYT42" s="9"/>
      <c r="GYU42" s="9"/>
      <c r="GYV42" s="9"/>
      <c r="GYW42" s="9"/>
      <c r="GYX42" s="9"/>
      <c r="GYY42" s="9"/>
      <c r="GYZ42" s="9"/>
      <c r="GZA42" s="9"/>
      <c r="GZB42" s="9"/>
      <c r="GZC42" s="9"/>
      <c r="GZD42" s="9"/>
      <c r="GZE42" s="9"/>
      <c r="GZF42" s="9"/>
      <c r="GZG42" s="9"/>
      <c r="GZH42" s="9"/>
      <c r="GZI42" s="9"/>
      <c r="GZJ42" s="9"/>
      <c r="GZK42" s="9"/>
      <c r="GZL42" s="9"/>
      <c r="GZM42" s="9"/>
      <c r="GZN42" s="9"/>
      <c r="GZO42" s="9"/>
      <c r="GZP42" s="9"/>
      <c r="GZQ42" s="9"/>
      <c r="GZR42" s="9"/>
      <c r="GZS42" s="9"/>
      <c r="GZT42" s="9"/>
      <c r="GZU42" s="9"/>
      <c r="GZV42" s="9"/>
      <c r="GZW42" s="9"/>
      <c r="GZX42" s="9"/>
      <c r="GZY42" s="9"/>
      <c r="GZZ42" s="9"/>
      <c r="HAA42" s="9"/>
      <c r="HAB42" s="9"/>
      <c r="HAC42" s="9"/>
      <c r="HAD42" s="9"/>
      <c r="HAE42" s="9"/>
      <c r="HAF42" s="9"/>
      <c r="HAG42" s="9"/>
      <c r="HAH42" s="9"/>
      <c r="HAI42" s="9"/>
      <c r="HAJ42" s="9"/>
      <c r="HAK42" s="9"/>
      <c r="HAL42" s="9"/>
      <c r="HAM42" s="9"/>
      <c r="HAN42" s="9"/>
      <c r="HAO42" s="9"/>
      <c r="HAP42" s="9"/>
      <c r="HAQ42" s="9"/>
      <c r="HAR42" s="9"/>
      <c r="HAS42" s="9"/>
      <c r="HAT42" s="9"/>
      <c r="HAU42" s="9"/>
      <c r="HAV42" s="9"/>
      <c r="HAW42" s="9"/>
      <c r="HAX42" s="9"/>
      <c r="HAY42" s="9"/>
      <c r="HAZ42" s="9"/>
      <c r="HBA42" s="9"/>
      <c r="HBB42" s="9"/>
      <c r="HBC42" s="9"/>
      <c r="HBD42" s="9"/>
      <c r="HBE42" s="9"/>
      <c r="HBF42" s="9"/>
      <c r="HBG42" s="9"/>
      <c r="HBH42" s="9"/>
      <c r="HBI42" s="9"/>
      <c r="HBJ42" s="9"/>
      <c r="HBK42" s="9"/>
      <c r="HBL42" s="9"/>
      <c r="HBM42" s="9"/>
      <c r="HBN42" s="9"/>
      <c r="HBO42" s="9"/>
      <c r="HBP42" s="9"/>
      <c r="HBQ42" s="9"/>
      <c r="HBR42" s="9"/>
      <c r="HBS42" s="9"/>
      <c r="HBT42" s="9"/>
      <c r="HBU42" s="9"/>
      <c r="HBV42" s="9"/>
      <c r="HBW42" s="9"/>
      <c r="HBX42" s="9"/>
      <c r="HBY42" s="9"/>
      <c r="HBZ42" s="9"/>
      <c r="HCA42" s="9"/>
      <c r="HCB42" s="9"/>
      <c r="HCC42" s="9"/>
      <c r="HCD42" s="9"/>
      <c r="HCE42" s="9"/>
      <c r="HCF42" s="9"/>
      <c r="HCG42" s="9"/>
      <c r="HCH42" s="9"/>
      <c r="HCI42" s="9"/>
      <c r="HCJ42" s="9"/>
      <c r="HCK42" s="9"/>
      <c r="HCL42" s="9"/>
      <c r="HCM42" s="9"/>
      <c r="HCN42" s="9"/>
      <c r="HCO42" s="9"/>
      <c r="HCP42" s="9"/>
      <c r="HCQ42" s="9"/>
      <c r="HCR42" s="9"/>
      <c r="HCS42" s="9"/>
      <c r="HCT42" s="9"/>
      <c r="HCU42" s="9"/>
      <c r="HCV42" s="9"/>
      <c r="HCW42" s="9"/>
      <c r="HCX42" s="9"/>
      <c r="HCY42" s="9"/>
      <c r="HCZ42" s="9"/>
      <c r="HDA42" s="9"/>
      <c r="HDB42" s="9"/>
      <c r="HDC42" s="9"/>
      <c r="HDD42" s="9"/>
      <c r="HDE42" s="9"/>
      <c r="HDF42" s="9"/>
      <c r="HDG42" s="9"/>
      <c r="HDH42" s="9"/>
      <c r="HDI42" s="9"/>
      <c r="HDJ42" s="9"/>
      <c r="HDK42" s="9"/>
      <c r="HDL42" s="9"/>
      <c r="HDM42" s="9"/>
      <c r="HDN42" s="9"/>
      <c r="HDO42" s="9"/>
      <c r="HDP42" s="9"/>
      <c r="HDQ42" s="9"/>
      <c r="HDR42" s="9"/>
      <c r="HDS42" s="9"/>
      <c r="HDT42" s="9"/>
      <c r="HDU42" s="9"/>
      <c r="HDV42" s="9"/>
      <c r="HDW42" s="9"/>
      <c r="HDX42" s="9"/>
      <c r="HDY42" s="9"/>
      <c r="HDZ42" s="9"/>
      <c r="HEA42" s="9"/>
      <c r="HEB42" s="9"/>
      <c r="HEC42" s="9"/>
      <c r="HED42" s="9"/>
      <c r="HEE42" s="9"/>
      <c r="HEF42" s="9"/>
      <c r="HEG42" s="9"/>
      <c r="HEH42" s="9"/>
      <c r="HEI42" s="9"/>
      <c r="HEJ42" s="9"/>
      <c r="HEK42" s="9"/>
      <c r="HEL42" s="9"/>
      <c r="HEM42" s="9"/>
      <c r="HEN42" s="9"/>
      <c r="HEO42" s="9"/>
      <c r="HEP42" s="9"/>
      <c r="HEQ42" s="9"/>
      <c r="HER42" s="9"/>
      <c r="HES42" s="9"/>
      <c r="HET42" s="9"/>
      <c r="HEU42" s="9"/>
      <c r="HEV42" s="9"/>
      <c r="HEW42" s="9"/>
      <c r="HEX42" s="9"/>
      <c r="HEY42" s="9"/>
      <c r="HEZ42" s="9"/>
      <c r="HFA42" s="9"/>
      <c r="HFB42" s="9"/>
      <c r="HFC42" s="9"/>
      <c r="HFD42" s="9"/>
      <c r="HFE42" s="9"/>
      <c r="HFF42" s="9"/>
      <c r="HFG42" s="9"/>
      <c r="HFH42" s="9"/>
      <c r="HFI42" s="9"/>
      <c r="HFJ42" s="9"/>
      <c r="HFK42" s="9"/>
      <c r="HFL42" s="9"/>
      <c r="HFM42" s="9"/>
      <c r="HFN42" s="9"/>
      <c r="HFO42" s="9"/>
      <c r="HFP42" s="9"/>
      <c r="HFQ42" s="9"/>
      <c r="HFR42" s="9"/>
      <c r="HFS42" s="9"/>
      <c r="HFT42" s="9"/>
      <c r="HFU42" s="9"/>
      <c r="HFV42" s="9"/>
      <c r="HFW42" s="9"/>
      <c r="HFX42" s="9"/>
      <c r="HFY42" s="9"/>
      <c r="HFZ42" s="9"/>
      <c r="HGA42" s="9"/>
      <c r="HGB42" s="9"/>
      <c r="HGC42" s="9"/>
      <c r="HGD42" s="9"/>
      <c r="HGE42" s="9"/>
      <c r="HGF42" s="9"/>
      <c r="HGG42" s="9"/>
      <c r="HGH42" s="9"/>
      <c r="HGI42" s="9"/>
      <c r="HGJ42" s="9"/>
      <c r="HGK42" s="9"/>
      <c r="HGL42" s="9"/>
      <c r="HGM42" s="9"/>
      <c r="HGN42" s="9"/>
      <c r="HGO42" s="9"/>
      <c r="HGP42" s="9"/>
      <c r="HGQ42" s="9"/>
      <c r="HGR42" s="9"/>
      <c r="HGS42" s="9"/>
      <c r="HGT42" s="9"/>
      <c r="HGU42" s="9"/>
      <c r="HGV42" s="9"/>
      <c r="HGW42" s="9"/>
      <c r="HGX42" s="9"/>
      <c r="HGY42" s="9"/>
      <c r="HGZ42" s="9"/>
      <c r="HHA42" s="9"/>
      <c r="HHB42" s="9"/>
      <c r="HHC42" s="9"/>
      <c r="HHD42" s="9"/>
      <c r="HHE42" s="9"/>
      <c r="HHF42" s="9"/>
      <c r="HHG42" s="9"/>
      <c r="HHH42" s="9"/>
      <c r="HHI42" s="9"/>
      <c r="HHJ42" s="9"/>
      <c r="HHK42" s="9"/>
      <c r="HHL42" s="9"/>
      <c r="HHM42" s="9"/>
      <c r="HHN42" s="9"/>
      <c r="HHO42" s="9"/>
      <c r="HHP42" s="9"/>
      <c r="HHQ42" s="9"/>
      <c r="HHR42" s="9"/>
      <c r="HHS42" s="9"/>
      <c r="HHT42" s="9"/>
      <c r="HHU42" s="9"/>
      <c r="HHV42" s="9"/>
      <c r="HHW42" s="9"/>
      <c r="HHX42" s="9"/>
      <c r="HHY42" s="9"/>
      <c r="HHZ42" s="9"/>
      <c r="HIA42" s="9"/>
      <c r="HIB42" s="9"/>
      <c r="HIC42" s="9"/>
      <c r="HID42" s="9"/>
      <c r="HIE42" s="9"/>
      <c r="HIF42" s="9"/>
      <c r="HIG42" s="9"/>
      <c r="HIH42" s="9"/>
      <c r="HII42" s="9"/>
      <c r="HIJ42" s="9"/>
      <c r="HIK42" s="9"/>
      <c r="HIL42" s="9"/>
      <c r="HIM42" s="9"/>
      <c r="HIN42" s="9"/>
      <c r="HIO42" s="9"/>
      <c r="HIP42" s="9"/>
      <c r="HIQ42" s="9"/>
      <c r="HIR42" s="9"/>
      <c r="HIS42" s="9"/>
      <c r="HIT42" s="9"/>
      <c r="HIU42" s="9"/>
      <c r="HIV42" s="9"/>
      <c r="HIW42" s="9"/>
      <c r="HIX42" s="9"/>
      <c r="HIY42" s="9"/>
      <c r="HIZ42" s="9"/>
      <c r="HJA42" s="9"/>
      <c r="HJB42" s="9"/>
      <c r="HJC42" s="9"/>
      <c r="HJD42" s="9"/>
      <c r="HJE42" s="9"/>
      <c r="HJF42" s="9"/>
      <c r="HJG42" s="9"/>
      <c r="HJH42" s="9"/>
      <c r="HJI42" s="9"/>
      <c r="HJJ42" s="9"/>
      <c r="HJK42" s="9"/>
      <c r="HJL42" s="9"/>
      <c r="HJM42" s="9"/>
      <c r="HJN42" s="9"/>
      <c r="HJO42" s="9"/>
      <c r="HJP42" s="9"/>
      <c r="HJQ42" s="9"/>
      <c r="HJR42" s="9"/>
      <c r="HJS42" s="9"/>
      <c r="HJT42" s="9"/>
      <c r="HJU42" s="9"/>
      <c r="HJV42" s="9"/>
      <c r="HJW42" s="9"/>
      <c r="HJX42" s="9"/>
      <c r="HJY42" s="9"/>
      <c r="HJZ42" s="9"/>
      <c r="HKA42" s="9"/>
      <c r="HKB42" s="9"/>
      <c r="HKC42" s="9"/>
      <c r="HKD42" s="9"/>
      <c r="HKE42" s="9"/>
      <c r="HKF42" s="9"/>
      <c r="HKG42" s="9"/>
      <c r="HKH42" s="9"/>
      <c r="HKI42" s="9"/>
      <c r="HKJ42" s="9"/>
      <c r="HKK42" s="9"/>
      <c r="HKL42" s="9"/>
      <c r="HKM42" s="9"/>
      <c r="HKN42" s="9"/>
      <c r="HKO42" s="9"/>
      <c r="HKP42" s="9"/>
      <c r="HKQ42" s="9"/>
      <c r="HKR42" s="9"/>
      <c r="HKS42" s="9"/>
      <c r="HKT42" s="9"/>
      <c r="HKU42" s="9"/>
      <c r="HKV42" s="9"/>
      <c r="HKW42" s="9"/>
      <c r="HKX42" s="9"/>
      <c r="HKY42" s="9"/>
      <c r="HKZ42" s="9"/>
      <c r="HLA42" s="9"/>
      <c r="HLB42" s="9"/>
      <c r="HLC42" s="9"/>
      <c r="HLD42" s="9"/>
      <c r="HLE42" s="9"/>
      <c r="HLF42" s="9"/>
      <c r="HLG42" s="9"/>
      <c r="HLH42" s="9"/>
      <c r="HLI42" s="9"/>
      <c r="HLJ42" s="9"/>
      <c r="HLK42" s="9"/>
      <c r="HLL42" s="9"/>
      <c r="HLM42" s="9"/>
      <c r="HLN42" s="9"/>
      <c r="HLO42" s="9"/>
      <c r="HLP42" s="9"/>
      <c r="HLQ42" s="9"/>
      <c r="HLR42" s="9"/>
      <c r="HLS42" s="9"/>
      <c r="HLT42" s="9"/>
      <c r="HLU42" s="9"/>
      <c r="HLV42" s="9"/>
      <c r="HLW42" s="9"/>
      <c r="HLX42" s="9"/>
      <c r="HLY42" s="9"/>
      <c r="HLZ42" s="9"/>
      <c r="HMA42" s="9"/>
      <c r="HMB42" s="9"/>
      <c r="HMC42" s="9"/>
      <c r="HMD42" s="9"/>
      <c r="HME42" s="9"/>
      <c r="HMF42" s="9"/>
      <c r="HMG42" s="9"/>
      <c r="HMH42" s="9"/>
      <c r="HMI42" s="9"/>
      <c r="HMJ42" s="9"/>
      <c r="HMK42" s="9"/>
      <c r="HML42" s="9"/>
      <c r="HMM42" s="9"/>
      <c r="HMN42" s="9"/>
      <c r="HMO42" s="9"/>
      <c r="HMP42" s="9"/>
      <c r="HMQ42" s="9"/>
      <c r="HMR42" s="9"/>
      <c r="HMS42" s="9"/>
      <c r="HMT42" s="9"/>
      <c r="HMU42" s="9"/>
      <c r="HMV42" s="9"/>
      <c r="HMW42" s="9"/>
      <c r="HMX42" s="9"/>
      <c r="HMY42" s="9"/>
      <c r="HMZ42" s="9"/>
      <c r="HNA42" s="9"/>
      <c r="HNB42" s="9"/>
      <c r="HNC42" s="9"/>
      <c r="HND42" s="9"/>
      <c r="HNE42" s="9"/>
      <c r="HNF42" s="9"/>
      <c r="HNG42" s="9"/>
      <c r="HNH42" s="9"/>
      <c r="HNI42" s="9"/>
      <c r="HNJ42" s="9"/>
      <c r="HNK42" s="9"/>
      <c r="HNL42" s="9"/>
      <c r="HNM42" s="9"/>
      <c r="HNN42" s="9"/>
      <c r="HNO42" s="9"/>
      <c r="HNP42" s="9"/>
      <c r="HNQ42" s="9"/>
      <c r="HNR42" s="9"/>
      <c r="HNS42" s="9"/>
      <c r="HNT42" s="9"/>
      <c r="HNU42" s="9"/>
      <c r="HNV42" s="9"/>
      <c r="HNW42" s="9"/>
      <c r="HNX42" s="9"/>
      <c r="HNY42" s="9"/>
      <c r="HNZ42" s="9"/>
      <c r="HOA42" s="9"/>
      <c r="HOB42" s="9"/>
      <c r="HOC42" s="9"/>
      <c r="HOD42" s="9"/>
      <c r="HOE42" s="9"/>
      <c r="HOF42" s="9"/>
      <c r="HOG42" s="9"/>
      <c r="HOH42" s="9"/>
      <c r="HOI42" s="9"/>
      <c r="HOJ42" s="9"/>
      <c r="HOK42" s="9"/>
      <c r="HOL42" s="9"/>
      <c r="HOM42" s="9"/>
      <c r="HON42" s="9"/>
      <c r="HOO42" s="9"/>
      <c r="HOP42" s="9"/>
      <c r="HOQ42" s="9"/>
      <c r="HOR42" s="9"/>
      <c r="HOS42" s="9"/>
      <c r="HOT42" s="9"/>
      <c r="HOU42" s="9"/>
      <c r="HOV42" s="9"/>
      <c r="HOW42" s="9"/>
      <c r="HOX42" s="9"/>
      <c r="HOY42" s="9"/>
      <c r="HOZ42" s="9"/>
      <c r="HPA42" s="9"/>
      <c r="HPB42" s="9"/>
      <c r="HPC42" s="9"/>
      <c r="HPD42" s="9"/>
      <c r="HPE42" s="9"/>
      <c r="HPF42" s="9"/>
      <c r="HPG42" s="9"/>
      <c r="HPH42" s="9"/>
      <c r="HPI42" s="9"/>
      <c r="HPJ42" s="9"/>
      <c r="HPK42" s="9"/>
      <c r="HPL42" s="9"/>
      <c r="HPM42" s="9"/>
      <c r="HPN42" s="9"/>
      <c r="HPO42" s="9"/>
      <c r="HPP42" s="9"/>
      <c r="HPQ42" s="9"/>
      <c r="HPR42" s="9"/>
      <c r="HPS42" s="9"/>
      <c r="HPT42" s="9"/>
      <c r="HPU42" s="9"/>
      <c r="HPV42" s="9"/>
      <c r="HPW42" s="9"/>
      <c r="HPX42" s="9"/>
      <c r="HPY42" s="9"/>
      <c r="HPZ42" s="9"/>
      <c r="HQA42" s="9"/>
      <c r="HQB42" s="9"/>
      <c r="HQC42" s="9"/>
      <c r="HQD42" s="9"/>
      <c r="HQE42" s="9"/>
      <c r="HQF42" s="9"/>
      <c r="HQG42" s="9"/>
      <c r="HQH42" s="9"/>
      <c r="HQI42" s="9"/>
      <c r="HQJ42" s="9"/>
      <c r="HQK42" s="9"/>
      <c r="HQL42" s="9"/>
      <c r="HQM42" s="9"/>
      <c r="HQN42" s="9"/>
      <c r="HQO42" s="9"/>
      <c r="HQP42" s="9"/>
      <c r="HQQ42" s="9"/>
      <c r="HQR42" s="9"/>
      <c r="HQS42" s="9"/>
      <c r="HQT42" s="9"/>
      <c r="HQU42" s="9"/>
      <c r="HQV42" s="9"/>
      <c r="HQW42" s="9"/>
      <c r="HQX42" s="9"/>
      <c r="HQY42" s="9"/>
      <c r="HQZ42" s="9"/>
      <c r="HRA42" s="9"/>
      <c r="HRB42" s="9"/>
      <c r="HRC42" s="9"/>
      <c r="HRD42" s="9"/>
      <c r="HRE42" s="9"/>
      <c r="HRF42" s="9"/>
      <c r="HRG42" s="9"/>
      <c r="HRH42" s="9"/>
      <c r="HRI42" s="9"/>
      <c r="HRJ42" s="9"/>
      <c r="HRK42" s="9"/>
      <c r="HRL42" s="9"/>
      <c r="HRM42" s="9"/>
      <c r="HRN42" s="9"/>
      <c r="HRO42" s="9"/>
      <c r="HRP42" s="9"/>
      <c r="HRQ42" s="9"/>
      <c r="HRR42" s="9"/>
      <c r="HRS42" s="9"/>
      <c r="HRT42" s="9"/>
      <c r="HRU42" s="9"/>
      <c r="HRV42" s="9"/>
      <c r="HRW42" s="9"/>
      <c r="HRX42" s="9"/>
      <c r="HRY42" s="9"/>
      <c r="HRZ42" s="9"/>
      <c r="HSA42" s="9"/>
      <c r="HSB42" s="9"/>
      <c r="HSC42" s="9"/>
      <c r="HSD42" s="9"/>
      <c r="HSE42" s="9"/>
      <c r="HSF42" s="9"/>
      <c r="HSG42" s="9"/>
      <c r="HSH42" s="9"/>
      <c r="HSI42" s="9"/>
      <c r="HSJ42" s="9"/>
      <c r="HSK42" s="9"/>
      <c r="HSL42" s="9"/>
      <c r="HSM42" s="9"/>
      <c r="HSN42" s="9"/>
      <c r="HSO42" s="9"/>
      <c r="HSP42" s="9"/>
      <c r="HSQ42" s="9"/>
      <c r="HSR42" s="9"/>
      <c r="HSS42" s="9"/>
      <c r="HST42" s="9"/>
      <c r="HSU42" s="9"/>
      <c r="HSV42" s="9"/>
      <c r="HSW42" s="9"/>
      <c r="HSX42" s="9"/>
      <c r="HSY42" s="9"/>
      <c r="HSZ42" s="9"/>
      <c r="HTA42" s="9"/>
      <c r="HTB42" s="9"/>
      <c r="HTC42" s="9"/>
      <c r="HTD42" s="9"/>
      <c r="HTE42" s="9"/>
      <c r="HTF42" s="9"/>
      <c r="HTG42" s="9"/>
      <c r="HTH42" s="9"/>
      <c r="HTI42" s="9"/>
      <c r="HTJ42" s="9"/>
      <c r="HTK42" s="9"/>
      <c r="HTL42" s="9"/>
      <c r="HTM42" s="9"/>
      <c r="HTN42" s="9"/>
      <c r="HTO42" s="9"/>
      <c r="HTP42" s="9"/>
      <c r="HTQ42" s="9"/>
      <c r="HTR42" s="9"/>
      <c r="HTS42" s="9"/>
      <c r="HTT42" s="9"/>
      <c r="HTU42" s="9"/>
      <c r="HTV42" s="9"/>
      <c r="HTW42" s="9"/>
      <c r="HTX42" s="9"/>
      <c r="HTY42" s="9"/>
      <c r="HTZ42" s="9"/>
      <c r="HUA42" s="9"/>
      <c r="HUB42" s="9"/>
      <c r="HUC42" s="9"/>
      <c r="HUD42" s="9"/>
      <c r="HUE42" s="9"/>
      <c r="HUF42" s="9"/>
      <c r="HUG42" s="9"/>
      <c r="HUH42" s="9"/>
      <c r="HUI42" s="9"/>
      <c r="HUJ42" s="9"/>
      <c r="HUK42" s="9"/>
      <c r="HUL42" s="9"/>
      <c r="HUM42" s="9"/>
      <c r="HUN42" s="9"/>
      <c r="HUO42" s="9"/>
      <c r="HUP42" s="9"/>
      <c r="HUQ42" s="9"/>
      <c r="HUR42" s="9"/>
      <c r="HUS42" s="9"/>
      <c r="HUT42" s="9"/>
      <c r="HUU42" s="9"/>
      <c r="HUV42" s="9"/>
      <c r="HUW42" s="9"/>
      <c r="HUX42" s="9"/>
      <c r="HUY42" s="9"/>
      <c r="HUZ42" s="9"/>
      <c r="HVA42" s="9"/>
      <c r="HVB42" s="9"/>
      <c r="HVC42" s="9"/>
      <c r="HVD42" s="9"/>
      <c r="HVE42" s="9"/>
      <c r="HVF42" s="9"/>
      <c r="HVG42" s="9"/>
      <c r="HVH42" s="9"/>
      <c r="HVI42" s="9"/>
      <c r="HVJ42" s="9"/>
      <c r="HVK42" s="9"/>
      <c r="HVL42" s="9"/>
      <c r="HVM42" s="9"/>
      <c r="HVN42" s="9"/>
      <c r="HVO42" s="9"/>
      <c r="HVP42" s="9"/>
      <c r="HVQ42" s="9"/>
      <c r="HVR42" s="9"/>
      <c r="HVS42" s="9"/>
      <c r="HVT42" s="9"/>
      <c r="HVU42" s="9"/>
      <c r="HVV42" s="9"/>
      <c r="HVW42" s="9"/>
      <c r="HVX42" s="9"/>
      <c r="HVY42" s="9"/>
      <c r="HVZ42" s="9"/>
      <c r="HWA42" s="9"/>
      <c r="HWB42" s="9"/>
      <c r="HWC42" s="9"/>
      <c r="HWD42" s="9"/>
      <c r="HWE42" s="9"/>
      <c r="HWF42" s="9"/>
      <c r="HWG42" s="9"/>
      <c r="HWH42" s="9"/>
      <c r="HWI42" s="9"/>
      <c r="HWJ42" s="9"/>
      <c r="HWK42" s="9"/>
      <c r="HWL42" s="9"/>
      <c r="HWM42" s="9"/>
      <c r="HWN42" s="9"/>
      <c r="HWO42" s="9"/>
      <c r="HWP42" s="9"/>
      <c r="HWQ42" s="9"/>
      <c r="HWR42" s="9"/>
      <c r="HWS42" s="9"/>
      <c r="HWT42" s="9"/>
      <c r="HWU42" s="9"/>
      <c r="HWV42" s="9"/>
      <c r="HWW42" s="9"/>
      <c r="HWX42" s="9"/>
      <c r="HWY42" s="9"/>
      <c r="HWZ42" s="9"/>
      <c r="HXA42" s="9"/>
      <c r="HXB42" s="9"/>
      <c r="HXC42" s="9"/>
      <c r="HXD42" s="9"/>
      <c r="HXE42" s="9"/>
      <c r="HXF42" s="9"/>
      <c r="HXG42" s="9"/>
      <c r="HXH42" s="9"/>
      <c r="HXI42" s="9"/>
      <c r="HXJ42" s="9"/>
      <c r="HXK42" s="9"/>
      <c r="HXL42" s="9"/>
      <c r="HXM42" s="9"/>
      <c r="HXN42" s="9"/>
      <c r="HXO42" s="9"/>
      <c r="HXP42" s="9"/>
      <c r="HXQ42" s="9"/>
      <c r="HXR42" s="9"/>
      <c r="HXS42" s="9"/>
      <c r="HXT42" s="9"/>
      <c r="HXU42" s="9"/>
      <c r="HXV42" s="9"/>
      <c r="HXW42" s="9"/>
      <c r="HXX42" s="9"/>
      <c r="HXY42" s="9"/>
      <c r="HXZ42" s="9"/>
      <c r="HYA42" s="9"/>
      <c r="HYB42" s="9"/>
      <c r="HYC42" s="9"/>
      <c r="HYD42" s="9"/>
      <c r="HYE42" s="9"/>
      <c r="HYF42" s="9"/>
      <c r="HYG42" s="9"/>
      <c r="HYH42" s="9"/>
      <c r="HYI42" s="9"/>
      <c r="HYJ42" s="9"/>
      <c r="HYK42" s="9"/>
      <c r="HYL42" s="9"/>
      <c r="HYM42" s="9"/>
      <c r="HYN42" s="9"/>
      <c r="HYO42" s="9"/>
      <c r="HYP42" s="9"/>
      <c r="HYQ42" s="9"/>
      <c r="HYR42" s="9"/>
      <c r="HYS42" s="9"/>
      <c r="HYT42" s="9"/>
      <c r="HYU42" s="9"/>
      <c r="HYV42" s="9"/>
      <c r="HYW42" s="9"/>
      <c r="HYX42" s="9"/>
      <c r="HYY42" s="9"/>
      <c r="HYZ42" s="9"/>
      <c r="HZA42" s="9"/>
      <c r="HZB42" s="9"/>
      <c r="HZC42" s="9"/>
      <c r="HZD42" s="9"/>
      <c r="HZE42" s="9"/>
      <c r="HZF42" s="9"/>
      <c r="HZG42" s="9"/>
      <c r="HZH42" s="9"/>
      <c r="HZI42" s="9"/>
      <c r="HZJ42" s="9"/>
      <c r="HZK42" s="9"/>
      <c r="HZL42" s="9"/>
      <c r="HZM42" s="9"/>
      <c r="HZN42" s="9"/>
      <c r="HZO42" s="9"/>
      <c r="HZP42" s="9"/>
      <c r="HZQ42" s="9"/>
      <c r="HZR42" s="9"/>
      <c r="HZS42" s="9"/>
      <c r="HZT42" s="9"/>
      <c r="HZU42" s="9"/>
      <c r="HZV42" s="9"/>
      <c r="HZW42" s="9"/>
      <c r="HZX42" s="9"/>
      <c r="HZY42" s="9"/>
      <c r="HZZ42" s="9"/>
      <c r="IAA42" s="9"/>
      <c r="IAB42" s="9"/>
      <c r="IAC42" s="9"/>
      <c r="IAD42" s="9"/>
      <c r="IAE42" s="9"/>
      <c r="IAF42" s="9"/>
      <c r="IAG42" s="9"/>
      <c r="IAH42" s="9"/>
      <c r="IAI42" s="9"/>
      <c r="IAJ42" s="9"/>
      <c r="IAK42" s="9"/>
      <c r="IAL42" s="9"/>
      <c r="IAM42" s="9"/>
      <c r="IAN42" s="9"/>
      <c r="IAO42" s="9"/>
      <c r="IAP42" s="9"/>
      <c r="IAQ42" s="9"/>
      <c r="IAR42" s="9"/>
      <c r="IAS42" s="9"/>
      <c r="IAT42" s="9"/>
      <c r="IAU42" s="9"/>
      <c r="IAV42" s="9"/>
      <c r="IAW42" s="9"/>
      <c r="IAX42" s="9"/>
      <c r="IAY42" s="9"/>
      <c r="IAZ42" s="9"/>
      <c r="IBA42" s="9"/>
      <c r="IBB42" s="9"/>
      <c r="IBC42" s="9"/>
      <c r="IBD42" s="9"/>
      <c r="IBE42" s="9"/>
      <c r="IBF42" s="9"/>
      <c r="IBG42" s="9"/>
      <c r="IBH42" s="9"/>
      <c r="IBI42" s="9"/>
      <c r="IBJ42" s="9"/>
      <c r="IBK42" s="9"/>
      <c r="IBL42" s="9"/>
      <c r="IBM42" s="9"/>
      <c r="IBN42" s="9"/>
      <c r="IBO42" s="9"/>
      <c r="IBP42" s="9"/>
      <c r="IBQ42" s="9"/>
      <c r="IBR42" s="9"/>
      <c r="IBS42" s="9"/>
      <c r="IBT42" s="9"/>
      <c r="IBU42" s="9"/>
      <c r="IBV42" s="9"/>
      <c r="IBW42" s="9"/>
      <c r="IBX42" s="9"/>
      <c r="IBY42" s="9"/>
      <c r="IBZ42" s="9"/>
      <c r="ICA42" s="9"/>
      <c r="ICB42" s="9"/>
      <c r="ICC42" s="9"/>
      <c r="ICD42" s="9"/>
      <c r="ICE42" s="9"/>
      <c r="ICF42" s="9"/>
      <c r="ICG42" s="9"/>
      <c r="ICH42" s="9"/>
      <c r="ICI42" s="9"/>
      <c r="ICJ42" s="9"/>
      <c r="ICK42" s="9"/>
      <c r="ICL42" s="9"/>
      <c r="ICM42" s="9"/>
      <c r="ICN42" s="9"/>
      <c r="ICO42" s="9"/>
      <c r="ICP42" s="9"/>
      <c r="ICQ42" s="9"/>
      <c r="ICR42" s="9"/>
      <c r="ICS42" s="9"/>
      <c r="ICT42" s="9"/>
      <c r="ICU42" s="9"/>
      <c r="ICV42" s="9"/>
      <c r="ICW42" s="9"/>
      <c r="ICX42" s="9"/>
      <c r="ICY42" s="9"/>
      <c r="ICZ42" s="9"/>
      <c r="IDA42" s="9"/>
      <c r="IDB42" s="9"/>
      <c r="IDC42" s="9"/>
      <c r="IDD42" s="9"/>
      <c r="IDE42" s="9"/>
      <c r="IDF42" s="9"/>
      <c r="IDG42" s="9"/>
      <c r="IDH42" s="9"/>
      <c r="IDI42" s="9"/>
      <c r="IDJ42" s="9"/>
      <c r="IDK42" s="9"/>
      <c r="IDL42" s="9"/>
      <c r="IDM42" s="9"/>
      <c r="IDN42" s="9"/>
      <c r="IDO42" s="9"/>
      <c r="IDP42" s="9"/>
      <c r="IDQ42" s="9"/>
      <c r="IDR42" s="9"/>
      <c r="IDS42" s="9"/>
      <c r="IDT42" s="9"/>
      <c r="IDU42" s="9"/>
      <c r="IDV42" s="9"/>
      <c r="IDW42" s="9"/>
      <c r="IDX42" s="9"/>
      <c r="IDY42" s="9"/>
      <c r="IDZ42" s="9"/>
      <c r="IEA42" s="9"/>
      <c r="IEB42" s="9"/>
      <c r="IEC42" s="9"/>
      <c r="IED42" s="9"/>
      <c r="IEE42" s="9"/>
      <c r="IEF42" s="9"/>
      <c r="IEG42" s="9"/>
      <c r="IEH42" s="9"/>
      <c r="IEI42" s="9"/>
      <c r="IEJ42" s="9"/>
      <c r="IEK42" s="9"/>
      <c r="IEL42" s="9"/>
      <c r="IEM42" s="9"/>
      <c r="IEN42" s="9"/>
      <c r="IEO42" s="9"/>
      <c r="IEP42" s="9"/>
      <c r="IEQ42" s="9"/>
      <c r="IER42" s="9"/>
      <c r="IES42" s="9"/>
      <c r="IET42" s="9"/>
      <c r="IEU42" s="9"/>
      <c r="IEV42" s="9"/>
      <c r="IEW42" s="9"/>
      <c r="IEX42" s="9"/>
      <c r="IEY42" s="9"/>
      <c r="IEZ42" s="9"/>
      <c r="IFA42" s="9"/>
      <c r="IFB42" s="9"/>
      <c r="IFC42" s="9"/>
      <c r="IFD42" s="9"/>
      <c r="IFE42" s="9"/>
      <c r="IFF42" s="9"/>
      <c r="IFG42" s="9"/>
      <c r="IFH42" s="9"/>
      <c r="IFI42" s="9"/>
      <c r="IFJ42" s="9"/>
      <c r="IFK42" s="9"/>
      <c r="IFL42" s="9"/>
      <c r="IFM42" s="9"/>
      <c r="IFN42" s="9"/>
      <c r="IFO42" s="9"/>
      <c r="IFP42" s="9"/>
      <c r="IFQ42" s="9"/>
      <c r="IFR42" s="9"/>
      <c r="IFS42" s="9"/>
      <c r="IFT42" s="9"/>
      <c r="IFU42" s="9"/>
      <c r="IFV42" s="9"/>
      <c r="IFW42" s="9"/>
      <c r="IFX42" s="9"/>
      <c r="IFY42" s="9"/>
      <c r="IFZ42" s="9"/>
      <c r="IGA42" s="9"/>
      <c r="IGB42" s="9"/>
      <c r="IGC42" s="9"/>
      <c r="IGD42" s="9"/>
      <c r="IGE42" s="9"/>
      <c r="IGF42" s="9"/>
      <c r="IGG42" s="9"/>
      <c r="IGH42" s="9"/>
      <c r="IGI42" s="9"/>
      <c r="IGJ42" s="9"/>
      <c r="IGK42" s="9"/>
      <c r="IGL42" s="9"/>
      <c r="IGM42" s="9"/>
      <c r="IGN42" s="9"/>
      <c r="IGO42" s="9"/>
      <c r="IGP42" s="9"/>
      <c r="IGQ42" s="9"/>
      <c r="IGR42" s="9"/>
      <c r="IGS42" s="9"/>
      <c r="IGT42" s="9"/>
      <c r="IGU42" s="9"/>
      <c r="IGV42" s="9"/>
      <c r="IGW42" s="9"/>
      <c r="IGX42" s="9"/>
      <c r="IGY42" s="9"/>
      <c r="IGZ42" s="9"/>
      <c r="IHA42" s="9"/>
      <c r="IHB42" s="9"/>
      <c r="IHC42" s="9"/>
      <c r="IHD42" s="9"/>
      <c r="IHE42" s="9"/>
      <c r="IHF42" s="9"/>
      <c r="IHG42" s="9"/>
      <c r="IHH42" s="9"/>
      <c r="IHI42" s="9"/>
      <c r="IHJ42" s="9"/>
      <c r="IHK42" s="9"/>
      <c r="IHL42" s="9"/>
      <c r="IHM42" s="9"/>
      <c r="IHN42" s="9"/>
      <c r="IHO42" s="9"/>
      <c r="IHP42" s="9"/>
      <c r="IHQ42" s="9"/>
      <c r="IHR42" s="9"/>
      <c r="IHS42" s="9"/>
      <c r="IHT42" s="9"/>
      <c r="IHU42" s="9"/>
      <c r="IHV42" s="9"/>
      <c r="IHW42" s="9"/>
      <c r="IHX42" s="9"/>
      <c r="IHY42" s="9"/>
      <c r="IHZ42" s="9"/>
      <c r="IIA42" s="9"/>
      <c r="IIB42" s="9"/>
      <c r="IIC42" s="9"/>
      <c r="IID42" s="9"/>
      <c r="IIE42" s="9"/>
      <c r="IIF42" s="9"/>
      <c r="IIG42" s="9"/>
      <c r="IIH42" s="9"/>
      <c r="III42" s="9"/>
      <c r="IIJ42" s="9"/>
      <c r="IIK42" s="9"/>
      <c r="IIL42" s="9"/>
      <c r="IIM42" s="9"/>
      <c r="IIN42" s="9"/>
      <c r="IIO42" s="9"/>
      <c r="IIP42" s="9"/>
      <c r="IIQ42" s="9"/>
      <c r="IIR42" s="9"/>
      <c r="IIS42" s="9"/>
      <c r="IIT42" s="9"/>
      <c r="IIU42" s="9"/>
      <c r="IIV42" s="9"/>
      <c r="IIW42" s="9"/>
      <c r="IIX42" s="9"/>
      <c r="IIY42" s="9"/>
      <c r="IIZ42" s="9"/>
      <c r="IJA42" s="9"/>
      <c r="IJB42" s="9"/>
      <c r="IJC42" s="9"/>
      <c r="IJD42" s="9"/>
      <c r="IJE42" s="9"/>
      <c r="IJF42" s="9"/>
      <c r="IJG42" s="9"/>
      <c r="IJH42" s="9"/>
      <c r="IJI42" s="9"/>
      <c r="IJJ42" s="9"/>
      <c r="IJK42" s="9"/>
      <c r="IJL42" s="9"/>
      <c r="IJM42" s="9"/>
      <c r="IJN42" s="9"/>
      <c r="IJO42" s="9"/>
      <c r="IJP42" s="9"/>
      <c r="IJQ42" s="9"/>
      <c r="IJR42" s="9"/>
      <c r="IJS42" s="9"/>
      <c r="IJT42" s="9"/>
      <c r="IJU42" s="9"/>
      <c r="IJV42" s="9"/>
      <c r="IJW42" s="9"/>
      <c r="IJX42" s="9"/>
      <c r="IJY42" s="9"/>
      <c r="IJZ42" s="9"/>
      <c r="IKA42" s="9"/>
      <c r="IKB42" s="9"/>
      <c r="IKC42" s="9"/>
      <c r="IKD42" s="9"/>
      <c r="IKE42" s="9"/>
      <c r="IKF42" s="9"/>
      <c r="IKG42" s="9"/>
      <c r="IKH42" s="9"/>
      <c r="IKI42" s="9"/>
      <c r="IKJ42" s="9"/>
      <c r="IKK42" s="9"/>
      <c r="IKL42" s="9"/>
      <c r="IKM42" s="9"/>
      <c r="IKN42" s="9"/>
      <c r="IKO42" s="9"/>
      <c r="IKP42" s="9"/>
      <c r="IKQ42" s="9"/>
      <c r="IKR42" s="9"/>
      <c r="IKS42" s="9"/>
      <c r="IKT42" s="9"/>
      <c r="IKU42" s="9"/>
      <c r="IKV42" s="9"/>
      <c r="IKW42" s="9"/>
      <c r="IKX42" s="9"/>
      <c r="IKY42" s="9"/>
      <c r="IKZ42" s="9"/>
      <c r="ILA42" s="9"/>
      <c r="ILB42" s="9"/>
      <c r="ILC42" s="9"/>
      <c r="ILD42" s="9"/>
      <c r="ILE42" s="9"/>
      <c r="ILF42" s="9"/>
      <c r="ILG42" s="9"/>
      <c r="ILH42" s="9"/>
      <c r="ILI42" s="9"/>
      <c r="ILJ42" s="9"/>
      <c r="ILK42" s="9"/>
      <c r="ILL42" s="9"/>
      <c r="ILM42" s="9"/>
      <c r="ILN42" s="9"/>
      <c r="ILO42" s="9"/>
      <c r="ILP42" s="9"/>
      <c r="ILQ42" s="9"/>
      <c r="ILR42" s="9"/>
      <c r="ILS42" s="9"/>
      <c r="ILT42" s="9"/>
      <c r="ILU42" s="9"/>
      <c r="ILV42" s="9"/>
      <c r="ILW42" s="9"/>
      <c r="ILX42" s="9"/>
      <c r="ILY42" s="9"/>
      <c r="ILZ42" s="9"/>
      <c r="IMA42" s="9"/>
      <c r="IMB42" s="9"/>
      <c r="IMC42" s="9"/>
      <c r="IMD42" s="9"/>
      <c r="IME42" s="9"/>
      <c r="IMF42" s="9"/>
      <c r="IMG42" s="9"/>
      <c r="IMH42" s="9"/>
      <c r="IMI42" s="9"/>
      <c r="IMJ42" s="9"/>
      <c r="IMK42" s="9"/>
      <c r="IML42" s="9"/>
      <c r="IMM42" s="9"/>
      <c r="IMN42" s="9"/>
      <c r="IMO42" s="9"/>
      <c r="IMP42" s="9"/>
      <c r="IMQ42" s="9"/>
      <c r="IMR42" s="9"/>
      <c r="IMS42" s="9"/>
      <c r="IMT42" s="9"/>
      <c r="IMU42" s="9"/>
      <c r="IMV42" s="9"/>
      <c r="IMW42" s="9"/>
      <c r="IMX42" s="9"/>
      <c r="IMY42" s="9"/>
      <c r="IMZ42" s="9"/>
      <c r="INA42" s="9"/>
      <c r="INB42" s="9"/>
      <c r="INC42" s="9"/>
      <c r="IND42" s="9"/>
      <c r="INE42" s="9"/>
      <c r="INF42" s="9"/>
      <c r="ING42" s="9"/>
      <c r="INH42" s="9"/>
      <c r="INI42" s="9"/>
      <c r="INJ42" s="9"/>
      <c r="INK42" s="9"/>
      <c r="INL42" s="9"/>
      <c r="INM42" s="9"/>
      <c r="INN42" s="9"/>
      <c r="INO42" s="9"/>
      <c r="INP42" s="9"/>
      <c r="INQ42" s="9"/>
      <c r="INR42" s="9"/>
      <c r="INS42" s="9"/>
      <c r="INT42" s="9"/>
      <c r="INU42" s="9"/>
      <c r="INV42" s="9"/>
      <c r="INW42" s="9"/>
      <c r="INX42" s="9"/>
      <c r="INY42" s="9"/>
      <c r="INZ42" s="9"/>
      <c r="IOA42" s="9"/>
      <c r="IOB42" s="9"/>
      <c r="IOC42" s="9"/>
      <c r="IOD42" s="9"/>
      <c r="IOE42" s="9"/>
      <c r="IOF42" s="9"/>
      <c r="IOG42" s="9"/>
      <c r="IOH42" s="9"/>
      <c r="IOI42" s="9"/>
      <c r="IOJ42" s="9"/>
      <c r="IOK42" s="9"/>
      <c r="IOL42" s="9"/>
      <c r="IOM42" s="9"/>
      <c r="ION42" s="9"/>
      <c r="IOO42" s="9"/>
      <c r="IOP42" s="9"/>
      <c r="IOQ42" s="9"/>
      <c r="IOR42" s="9"/>
      <c r="IOS42" s="9"/>
      <c r="IOT42" s="9"/>
      <c r="IOU42" s="9"/>
      <c r="IOV42" s="9"/>
      <c r="IOW42" s="9"/>
      <c r="IOX42" s="9"/>
      <c r="IOY42" s="9"/>
      <c r="IOZ42" s="9"/>
      <c r="IPA42" s="9"/>
      <c r="IPB42" s="9"/>
      <c r="IPC42" s="9"/>
      <c r="IPD42" s="9"/>
      <c r="IPE42" s="9"/>
      <c r="IPF42" s="9"/>
      <c r="IPG42" s="9"/>
      <c r="IPH42" s="9"/>
      <c r="IPI42" s="9"/>
      <c r="IPJ42" s="9"/>
      <c r="IPK42" s="9"/>
      <c r="IPL42" s="9"/>
      <c r="IPM42" s="9"/>
      <c r="IPN42" s="9"/>
      <c r="IPO42" s="9"/>
      <c r="IPP42" s="9"/>
      <c r="IPQ42" s="9"/>
      <c r="IPR42" s="9"/>
      <c r="IPS42" s="9"/>
      <c r="IPT42" s="9"/>
      <c r="IPU42" s="9"/>
      <c r="IPV42" s="9"/>
      <c r="IPW42" s="9"/>
      <c r="IPX42" s="9"/>
      <c r="IPY42" s="9"/>
      <c r="IPZ42" s="9"/>
      <c r="IQA42" s="9"/>
      <c r="IQB42" s="9"/>
      <c r="IQC42" s="9"/>
      <c r="IQD42" s="9"/>
      <c r="IQE42" s="9"/>
      <c r="IQF42" s="9"/>
      <c r="IQG42" s="9"/>
      <c r="IQH42" s="9"/>
      <c r="IQI42" s="9"/>
      <c r="IQJ42" s="9"/>
      <c r="IQK42" s="9"/>
      <c r="IQL42" s="9"/>
      <c r="IQM42" s="9"/>
      <c r="IQN42" s="9"/>
      <c r="IQO42" s="9"/>
      <c r="IQP42" s="9"/>
      <c r="IQQ42" s="9"/>
      <c r="IQR42" s="9"/>
      <c r="IQS42" s="9"/>
      <c r="IQT42" s="9"/>
      <c r="IQU42" s="9"/>
      <c r="IQV42" s="9"/>
      <c r="IQW42" s="9"/>
      <c r="IQX42" s="9"/>
      <c r="IQY42" s="9"/>
      <c r="IQZ42" s="9"/>
      <c r="IRA42" s="9"/>
      <c r="IRB42" s="9"/>
      <c r="IRC42" s="9"/>
      <c r="IRD42" s="9"/>
      <c r="IRE42" s="9"/>
      <c r="IRF42" s="9"/>
      <c r="IRG42" s="9"/>
      <c r="IRH42" s="9"/>
      <c r="IRI42" s="9"/>
      <c r="IRJ42" s="9"/>
      <c r="IRK42" s="9"/>
      <c r="IRL42" s="9"/>
      <c r="IRM42" s="9"/>
      <c r="IRN42" s="9"/>
      <c r="IRO42" s="9"/>
      <c r="IRP42" s="9"/>
      <c r="IRQ42" s="9"/>
      <c r="IRR42" s="9"/>
      <c r="IRS42" s="9"/>
      <c r="IRT42" s="9"/>
      <c r="IRU42" s="9"/>
      <c r="IRV42" s="9"/>
      <c r="IRW42" s="9"/>
      <c r="IRX42" s="9"/>
      <c r="IRY42" s="9"/>
      <c r="IRZ42" s="9"/>
      <c r="ISA42" s="9"/>
      <c r="ISB42" s="9"/>
      <c r="ISC42" s="9"/>
      <c r="ISD42" s="9"/>
      <c r="ISE42" s="9"/>
      <c r="ISF42" s="9"/>
      <c r="ISG42" s="9"/>
      <c r="ISH42" s="9"/>
      <c r="ISI42" s="9"/>
      <c r="ISJ42" s="9"/>
      <c r="ISK42" s="9"/>
      <c r="ISL42" s="9"/>
      <c r="ISM42" s="9"/>
      <c r="ISN42" s="9"/>
      <c r="ISO42" s="9"/>
      <c r="ISP42" s="9"/>
      <c r="ISQ42" s="9"/>
      <c r="ISR42" s="9"/>
      <c r="ISS42" s="9"/>
      <c r="IST42" s="9"/>
      <c r="ISU42" s="9"/>
      <c r="ISV42" s="9"/>
      <c r="ISW42" s="9"/>
      <c r="ISX42" s="9"/>
      <c r="ISY42" s="9"/>
      <c r="ISZ42" s="9"/>
      <c r="ITA42" s="9"/>
      <c r="ITB42" s="9"/>
      <c r="ITC42" s="9"/>
      <c r="ITD42" s="9"/>
      <c r="ITE42" s="9"/>
      <c r="ITF42" s="9"/>
      <c r="ITG42" s="9"/>
      <c r="ITH42" s="9"/>
      <c r="ITI42" s="9"/>
      <c r="ITJ42" s="9"/>
      <c r="ITK42" s="9"/>
      <c r="ITL42" s="9"/>
      <c r="ITM42" s="9"/>
      <c r="ITN42" s="9"/>
      <c r="ITO42" s="9"/>
      <c r="ITP42" s="9"/>
      <c r="ITQ42" s="9"/>
      <c r="ITR42" s="9"/>
      <c r="ITS42" s="9"/>
      <c r="ITT42" s="9"/>
      <c r="ITU42" s="9"/>
      <c r="ITV42" s="9"/>
      <c r="ITW42" s="9"/>
      <c r="ITX42" s="9"/>
      <c r="ITY42" s="9"/>
      <c r="ITZ42" s="9"/>
      <c r="IUA42" s="9"/>
      <c r="IUB42" s="9"/>
      <c r="IUC42" s="9"/>
      <c r="IUD42" s="9"/>
      <c r="IUE42" s="9"/>
      <c r="IUF42" s="9"/>
      <c r="IUG42" s="9"/>
      <c r="IUH42" s="9"/>
      <c r="IUI42" s="9"/>
      <c r="IUJ42" s="9"/>
      <c r="IUK42" s="9"/>
      <c r="IUL42" s="9"/>
      <c r="IUM42" s="9"/>
      <c r="IUN42" s="9"/>
      <c r="IUO42" s="9"/>
      <c r="IUP42" s="9"/>
      <c r="IUQ42" s="9"/>
      <c r="IUR42" s="9"/>
      <c r="IUS42" s="9"/>
      <c r="IUT42" s="9"/>
      <c r="IUU42" s="9"/>
      <c r="IUV42" s="9"/>
      <c r="IUW42" s="9"/>
      <c r="IUX42" s="9"/>
      <c r="IUY42" s="9"/>
      <c r="IUZ42" s="9"/>
      <c r="IVA42" s="9"/>
      <c r="IVB42" s="9"/>
      <c r="IVC42" s="9"/>
      <c r="IVD42" s="9"/>
      <c r="IVE42" s="9"/>
      <c r="IVF42" s="9"/>
      <c r="IVG42" s="9"/>
      <c r="IVH42" s="9"/>
      <c r="IVI42" s="9"/>
      <c r="IVJ42" s="9"/>
      <c r="IVK42" s="9"/>
      <c r="IVL42" s="9"/>
      <c r="IVM42" s="9"/>
      <c r="IVN42" s="9"/>
      <c r="IVO42" s="9"/>
      <c r="IVP42" s="9"/>
      <c r="IVQ42" s="9"/>
      <c r="IVR42" s="9"/>
      <c r="IVS42" s="9"/>
      <c r="IVT42" s="9"/>
      <c r="IVU42" s="9"/>
      <c r="IVV42" s="9"/>
      <c r="IVW42" s="9"/>
      <c r="IVX42" s="9"/>
      <c r="IVY42" s="9"/>
      <c r="IVZ42" s="9"/>
      <c r="IWA42" s="9"/>
      <c r="IWB42" s="9"/>
      <c r="IWC42" s="9"/>
      <c r="IWD42" s="9"/>
      <c r="IWE42" s="9"/>
      <c r="IWF42" s="9"/>
      <c r="IWG42" s="9"/>
      <c r="IWH42" s="9"/>
      <c r="IWI42" s="9"/>
      <c r="IWJ42" s="9"/>
      <c r="IWK42" s="9"/>
      <c r="IWL42" s="9"/>
      <c r="IWM42" s="9"/>
      <c r="IWN42" s="9"/>
      <c r="IWO42" s="9"/>
      <c r="IWP42" s="9"/>
      <c r="IWQ42" s="9"/>
      <c r="IWR42" s="9"/>
      <c r="IWS42" s="9"/>
      <c r="IWT42" s="9"/>
      <c r="IWU42" s="9"/>
      <c r="IWV42" s="9"/>
      <c r="IWW42" s="9"/>
      <c r="IWX42" s="9"/>
      <c r="IWY42" s="9"/>
      <c r="IWZ42" s="9"/>
      <c r="IXA42" s="9"/>
      <c r="IXB42" s="9"/>
      <c r="IXC42" s="9"/>
      <c r="IXD42" s="9"/>
      <c r="IXE42" s="9"/>
      <c r="IXF42" s="9"/>
      <c r="IXG42" s="9"/>
      <c r="IXH42" s="9"/>
      <c r="IXI42" s="9"/>
      <c r="IXJ42" s="9"/>
      <c r="IXK42" s="9"/>
      <c r="IXL42" s="9"/>
      <c r="IXM42" s="9"/>
      <c r="IXN42" s="9"/>
      <c r="IXO42" s="9"/>
      <c r="IXP42" s="9"/>
      <c r="IXQ42" s="9"/>
      <c r="IXR42" s="9"/>
      <c r="IXS42" s="9"/>
      <c r="IXT42" s="9"/>
      <c r="IXU42" s="9"/>
      <c r="IXV42" s="9"/>
      <c r="IXW42" s="9"/>
      <c r="IXX42" s="9"/>
      <c r="IXY42" s="9"/>
      <c r="IXZ42" s="9"/>
      <c r="IYA42" s="9"/>
      <c r="IYB42" s="9"/>
      <c r="IYC42" s="9"/>
      <c r="IYD42" s="9"/>
      <c r="IYE42" s="9"/>
      <c r="IYF42" s="9"/>
      <c r="IYG42" s="9"/>
      <c r="IYH42" s="9"/>
      <c r="IYI42" s="9"/>
      <c r="IYJ42" s="9"/>
      <c r="IYK42" s="9"/>
      <c r="IYL42" s="9"/>
      <c r="IYM42" s="9"/>
      <c r="IYN42" s="9"/>
      <c r="IYO42" s="9"/>
      <c r="IYP42" s="9"/>
      <c r="IYQ42" s="9"/>
      <c r="IYR42" s="9"/>
      <c r="IYS42" s="9"/>
      <c r="IYT42" s="9"/>
      <c r="IYU42" s="9"/>
      <c r="IYV42" s="9"/>
      <c r="IYW42" s="9"/>
      <c r="IYX42" s="9"/>
      <c r="IYY42" s="9"/>
      <c r="IYZ42" s="9"/>
      <c r="IZA42" s="9"/>
      <c r="IZB42" s="9"/>
      <c r="IZC42" s="9"/>
      <c r="IZD42" s="9"/>
      <c r="IZE42" s="9"/>
      <c r="IZF42" s="9"/>
      <c r="IZG42" s="9"/>
      <c r="IZH42" s="9"/>
      <c r="IZI42" s="9"/>
      <c r="IZJ42" s="9"/>
      <c r="IZK42" s="9"/>
      <c r="IZL42" s="9"/>
      <c r="IZM42" s="9"/>
      <c r="IZN42" s="9"/>
      <c r="IZO42" s="9"/>
      <c r="IZP42" s="9"/>
      <c r="IZQ42" s="9"/>
      <c r="IZR42" s="9"/>
      <c r="IZS42" s="9"/>
      <c r="IZT42" s="9"/>
      <c r="IZU42" s="9"/>
      <c r="IZV42" s="9"/>
      <c r="IZW42" s="9"/>
      <c r="IZX42" s="9"/>
      <c r="IZY42" s="9"/>
      <c r="IZZ42" s="9"/>
      <c r="JAA42" s="9"/>
      <c r="JAB42" s="9"/>
      <c r="JAC42" s="9"/>
      <c r="JAD42" s="9"/>
      <c r="JAE42" s="9"/>
      <c r="JAF42" s="9"/>
      <c r="JAG42" s="9"/>
      <c r="JAH42" s="9"/>
      <c r="JAI42" s="9"/>
      <c r="JAJ42" s="9"/>
      <c r="JAK42" s="9"/>
      <c r="JAL42" s="9"/>
      <c r="JAM42" s="9"/>
      <c r="JAN42" s="9"/>
      <c r="JAO42" s="9"/>
      <c r="JAP42" s="9"/>
      <c r="JAQ42" s="9"/>
      <c r="JAR42" s="9"/>
      <c r="JAS42" s="9"/>
      <c r="JAT42" s="9"/>
      <c r="JAU42" s="9"/>
      <c r="JAV42" s="9"/>
      <c r="JAW42" s="9"/>
      <c r="JAX42" s="9"/>
      <c r="JAY42" s="9"/>
      <c r="JAZ42" s="9"/>
      <c r="JBA42" s="9"/>
      <c r="JBB42" s="9"/>
      <c r="JBC42" s="9"/>
      <c r="JBD42" s="9"/>
      <c r="JBE42" s="9"/>
      <c r="JBF42" s="9"/>
      <c r="JBG42" s="9"/>
      <c r="JBH42" s="9"/>
      <c r="JBI42" s="9"/>
      <c r="JBJ42" s="9"/>
      <c r="JBK42" s="9"/>
      <c r="JBL42" s="9"/>
      <c r="JBM42" s="9"/>
      <c r="JBN42" s="9"/>
      <c r="JBO42" s="9"/>
      <c r="JBP42" s="9"/>
      <c r="JBQ42" s="9"/>
      <c r="JBR42" s="9"/>
      <c r="JBS42" s="9"/>
      <c r="JBT42" s="9"/>
      <c r="JBU42" s="9"/>
      <c r="JBV42" s="9"/>
      <c r="JBW42" s="9"/>
      <c r="JBX42" s="9"/>
      <c r="JBY42" s="9"/>
      <c r="JBZ42" s="9"/>
      <c r="JCA42" s="9"/>
      <c r="JCB42" s="9"/>
      <c r="JCC42" s="9"/>
      <c r="JCD42" s="9"/>
      <c r="JCE42" s="9"/>
      <c r="JCF42" s="9"/>
      <c r="JCG42" s="9"/>
      <c r="JCH42" s="9"/>
      <c r="JCI42" s="9"/>
      <c r="JCJ42" s="9"/>
      <c r="JCK42" s="9"/>
      <c r="JCL42" s="9"/>
      <c r="JCM42" s="9"/>
      <c r="JCN42" s="9"/>
      <c r="JCO42" s="9"/>
      <c r="JCP42" s="9"/>
      <c r="JCQ42" s="9"/>
      <c r="JCR42" s="9"/>
      <c r="JCS42" s="9"/>
      <c r="JCT42" s="9"/>
      <c r="JCU42" s="9"/>
      <c r="JCV42" s="9"/>
      <c r="JCW42" s="9"/>
      <c r="JCX42" s="9"/>
      <c r="JCY42" s="9"/>
      <c r="JCZ42" s="9"/>
      <c r="JDA42" s="9"/>
      <c r="JDB42" s="9"/>
      <c r="JDC42" s="9"/>
      <c r="JDD42" s="9"/>
      <c r="JDE42" s="9"/>
      <c r="JDF42" s="9"/>
      <c r="JDG42" s="9"/>
      <c r="JDH42" s="9"/>
      <c r="JDI42" s="9"/>
      <c r="JDJ42" s="9"/>
      <c r="JDK42" s="9"/>
      <c r="JDL42" s="9"/>
      <c r="JDM42" s="9"/>
      <c r="JDN42" s="9"/>
      <c r="JDO42" s="9"/>
      <c r="JDP42" s="9"/>
      <c r="JDQ42" s="9"/>
      <c r="JDR42" s="9"/>
      <c r="JDS42" s="9"/>
      <c r="JDT42" s="9"/>
      <c r="JDU42" s="9"/>
      <c r="JDV42" s="9"/>
      <c r="JDW42" s="9"/>
      <c r="JDX42" s="9"/>
      <c r="JDY42" s="9"/>
      <c r="JDZ42" s="9"/>
      <c r="JEA42" s="9"/>
      <c r="JEB42" s="9"/>
      <c r="JEC42" s="9"/>
      <c r="JED42" s="9"/>
      <c r="JEE42" s="9"/>
      <c r="JEF42" s="9"/>
      <c r="JEG42" s="9"/>
      <c r="JEH42" s="9"/>
      <c r="JEI42" s="9"/>
      <c r="JEJ42" s="9"/>
      <c r="JEK42" s="9"/>
      <c r="JEL42" s="9"/>
      <c r="JEM42" s="9"/>
      <c r="JEN42" s="9"/>
      <c r="JEO42" s="9"/>
      <c r="JEP42" s="9"/>
      <c r="JEQ42" s="9"/>
      <c r="JER42" s="9"/>
      <c r="JES42" s="9"/>
      <c r="JET42" s="9"/>
      <c r="JEU42" s="9"/>
      <c r="JEV42" s="9"/>
      <c r="JEW42" s="9"/>
      <c r="JEX42" s="9"/>
      <c r="JEY42" s="9"/>
      <c r="JEZ42" s="9"/>
      <c r="JFA42" s="9"/>
      <c r="JFB42" s="9"/>
      <c r="JFC42" s="9"/>
      <c r="JFD42" s="9"/>
      <c r="JFE42" s="9"/>
      <c r="JFF42" s="9"/>
      <c r="JFG42" s="9"/>
      <c r="JFH42" s="9"/>
      <c r="JFI42" s="9"/>
      <c r="JFJ42" s="9"/>
      <c r="JFK42" s="9"/>
      <c r="JFL42" s="9"/>
      <c r="JFM42" s="9"/>
      <c r="JFN42" s="9"/>
      <c r="JFO42" s="9"/>
      <c r="JFP42" s="9"/>
      <c r="JFQ42" s="9"/>
      <c r="JFR42" s="9"/>
      <c r="JFS42" s="9"/>
      <c r="JFT42" s="9"/>
      <c r="JFU42" s="9"/>
      <c r="JFV42" s="9"/>
      <c r="JFW42" s="9"/>
      <c r="JFX42" s="9"/>
      <c r="JFY42" s="9"/>
      <c r="JFZ42" s="9"/>
      <c r="JGA42" s="9"/>
      <c r="JGB42" s="9"/>
      <c r="JGC42" s="9"/>
      <c r="JGD42" s="9"/>
      <c r="JGE42" s="9"/>
      <c r="JGF42" s="9"/>
      <c r="JGG42" s="9"/>
      <c r="JGH42" s="9"/>
      <c r="JGI42" s="9"/>
      <c r="JGJ42" s="9"/>
      <c r="JGK42" s="9"/>
      <c r="JGL42" s="9"/>
      <c r="JGM42" s="9"/>
      <c r="JGN42" s="9"/>
      <c r="JGO42" s="9"/>
      <c r="JGP42" s="9"/>
      <c r="JGQ42" s="9"/>
      <c r="JGR42" s="9"/>
      <c r="JGS42" s="9"/>
      <c r="JGT42" s="9"/>
      <c r="JGU42" s="9"/>
      <c r="JGV42" s="9"/>
      <c r="JGW42" s="9"/>
      <c r="JGX42" s="9"/>
      <c r="JGY42" s="9"/>
      <c r="JGZ42" s="9"/>
      <c r="JHA42" s="9"/>
      <c r="JHB42" s="9"/>
      <c r="JHC42" s="9"/>
      <c r="JHD42" s="9"/>
      <c r="JHE42" s="9"/>
      <c r="JHF42" s="9"/>
      <c r="JHG42" s="9"/>
      <c r="JHH42" s="9"/>
      <c r="JHI42" s="9"/>
      <c r="JHJ42" s="9"/>
      <c r="JHK42" s="9"/>
      <c r="JHL42" s="9"/>
      <c r="JHM42" s="9"/>
      <c r="JHN42" s="9"/>
      <c r="JHO42" s="9"/>
      <c r="JHP42" s="9"/>
      <c r="JHQ42" s="9"/>
      <c r="JHR42" s="9"/>
      <c r="JHS42" s="9"/>
      <c r="JHT42" s="9"/>
      <c r="JHU42" s="9"/>
      <c r="JHV42" s="9"/>
      <c r="JHW42" s="9"/>
      <c r="JHX42" s="9"/>
      <c r="JHY42" s="9"/>
      <c r="JHZ42" s="9"/>
      <c r="JIA42" s="9"/>
      <c r="JIB42" s="9"/>
      <c r="JIC42" s="9"/>
      <c r="JID42" s="9"/>
      <c r="JIE42" s="9"/>
      <c r="JIF42" s="9"/>
      <c r="JIG42" s="9"/>
      <c r="JIH42" s="9"/>
      <c r="JII42" s="9"/>
      <c r="JIJ42" s="9"/>
      <c r="JIK42" s="9"/>
      <c r="JIL42" s="9"/>
      <c r="JIM42" s="9"/>
      <c r="JIN42" s="9"/>
      <c r="JIO42" s="9"/>
      <c r="JIP42" s="9"/>
      <c r="JIQ42" s="9"/>
      <c r="JIR42" s="9"/>
      <c r="JIS42" s="9"/>
      <c r="JIT42" s="9"/>
      <c r="JIU42" s="9"/>
      <c r="JIV42" s="9"/>
      <c r="JIW42" s="9"/>
      <c r="JIX42" s="9"/>
      <c r="JIY42" s="9"/>
      <c r="JIZ42" s="9"/>
      <c r="JJA42" s="9"/>
      <c r="JJB42" s="9"/>
      <c r="JJC42" s="9"/>
      <c r="JJD42" s="9"/>
      <c r="JJE42" s="9"/>
      <c r="JJF42" s="9"/>
      <c r="JJG42" s="9"/>
      <c r="JJH42" s="9"/>
      <c r="JJI42" s="9"/>
      <c r="JJJ42" s="9"/>
      <c r="JJK42" s="9"/>
      <c r="JJL42" s="9"/>
      <c r="JJM42" s="9"/>
      <c r="JJN42" s="9"/>
      <c r="JJO42" s="9"/>
      <c r="JJP42" s="9"/>
      <c r="JJQ42" s="9"/>
      <c r="JJR42" s="9"/>
      <c r="JJS42" s="9"/>
      <c r="JJT42" s="9"/>
      <c r="JJU42" s="9"/>
      <c r="JJV42" s="9"/>
      <c r="JJW42" s="9"/>
      <c r="JJX42" s="9"/>
      <c r="JJY42" s="9"/>
      <c r="JJZ42" s="9"/>
      <c r="JKA42" s="9"/>
      <c r="JKB42" s="9"/>
      <c r="JKC42" s="9"/>
      <c r="JKD42" s="9"/>
      <c r="JKE42" s="9"/>
      <c r="JKF42" s="9"/>
      <c r="JKG42" s="9"/>
      <c r="JKH42" s="9"/>
      <c r="JKI42" s="9"/>
      <c r="JKJ42" s="9"/>
      <c r="JKK42" s="9"/>
      <c r="JKL42" s="9"/>
      <c r="JKM42" s="9"/>
      <c r="JKN42" s="9"/>
      <c r="JKO42" s="9"/>
      <c r="JKP42" s="9"/>
      <c r="JKQ42" s="9"/>
      <c r="JKR42" s="9"/>
      <c r="JKS42" s="9"/>
      <c r="JKT42" s="9"/>
      <c r="JKU42" s="9"/>
      <c r="JKV42" s="9"/>
      <c r="JKW42" s="9"/>
      <c r="JKX42" s="9"/>
      <c r="JKY42" s="9"/>
      <c r="JKZ42" s="9"/>
      <c r="JLA42" s="9"/>
      <c r="JLB42" s="9"/>
      <c r="JLC42" s="9"/>
      <c r="JLD42" s="9"/>
      <c r="JLE42" s="9"/>
      <c r="JLF42" s="9"/>
      <c r="JLG42" s="9"/>
      <c r="JLH42" s="9"/>
      <c r="JLI42" s="9"/>
      <c r="JLJ42" s="9"/>
      <c r="JLK42" s="9"/>
      <c r="JLL42" s="9"/>
      <c r="JLM42" s="9"/>
      <c r="JLN42" s="9"/>
      <c r="JLO42" s="9"/>
      <c r="JLP42" s="9"/>
      <c r="JLQ42" s="9"/>
      <c r="JLR42" s="9"/>
      <c r="JLS42" s="9"/>
      <c r="JLT42" s="9"/>
      <c r="JLU42" s="9"/>
      <c r="JLV42" s="9"/>
      <c r="JLW42" s="9"/>
      <c r="JLX42" s="9"/>
      <c r="JLY42" s="9"/>
      <c r="JLZ42" s="9"/>
      <c r="JMA42" s="9"/>
      <c r="JMB42" s="9"/>
      <c r="JMC42" s="9"/>
      <c r="JMD42" s="9"/>
      <c r="JME42" s="9"/>
      <c r="JMF42" s="9"/>
      <c r="JMG42" s="9"/>
      <c r="JMH42" s="9"/>
      <c r="JMI42" s="9"/>
      <c r="JMJ42" s="9"/>
      <c r="JMK42" s="9"/>
      <c r="JML42" s="9"/>
      <c r="JMM42" s="9"/>
      <c r="JMN42" s="9"/>
      <c r="JMO42" s="9"/>
      <c r="JMP42" s="9"/>
      <c r="JMQ42" s="9"/>
      <c r="JMR42" s="9"/>
      <c r="JMS42" s="9"/>
      <c r="JMT42" s="9"/>
      <c r="JMU42" s="9"/>
      <c r="JMV42" s="9"/>
      <c r="JMW42" s="9"/>
      <c r="JMX42" s="9"/>
      <c r="JMY42" s="9"/>
      <c r="JMZ42" s="9"/>
      <c r="JNA42" s="9"/>
      <c r="JNB42" s="9"/>
      <c r="JNC42" s="9"/>
      <c r="JND42" s="9"/>
      <c r="JNE42" s="9"/>
      <c r="JNF42" s="9"/>
      <c r="JNG42" s="9"/>
      <c r="JNH42" s="9"/>
      <c r="JNI42" s="9"/>
      <c r="JNJ42" s="9"/>
      <c r="JNK42" s="9"/>
      <c r="JNL42" s="9"/>
      <c r="JNM42" s="9"/>
      <c r="JNN42" s="9"/>
      <c r="JNO42" s="9"/>
      <c r="JNP42" s="9"/>
      <c r="JNQ42" s="9"/>
      <c r="JNR42" s="9"/>
      <c r="JNS42" s="9"/>
      <c r="JNT42" s="9"/>
      <c r="JNU42" s="9"/>
      <c r="JNV42" s="9"/>
      <c r="JNW42" s="9"/>
      <c r="JNX42" s="9"/>
      <c r="JNY42" s="9"/>
      <c r="JNZ42" s="9"/>
      <c r="JOA42" s="9"/>
      <c r="JOB42" s="9"/>
      <c r="JOC42" s="9"/>
      <c r="JOD42" s="9"/>
      <c r="JOE42" s="9"/>
      <c r="JOF42" s="9"/>
      <c r="JOG42" s="9"/>
      <c r="JOH42" s="9"/>
      <c r="JOI42" s="9"/>
      <c r="JOJ42" s="9"/>
      <c r="JOK42" s="9"/>
      <c r="JOL42" s="9"/>
      <c r="JOM42" s="9"/>
      <c r="JON42" s="9"/>
      <c r="JOO42" s="9"/>
      <c r="JOP42" s="9"/>
      <c r="JOQ42" s="9"/>
      <c r="JOR42" s="9"/>
      <c r="JOS42" s="9"/>
      <c r="JOT42" s="9"/>
      <c r="JOU42" s="9"/>
      <c r="JOV42" s="9"/>
      <c r="JOW42" s="9"/>
      <c r="JOX42" s="9"/>
      <c r="JOY42" s="9"/>
      <c r="JOZ42" s="9"/>
      <c r="JPA42" s="9"/>
      <c r="JPB42" s="9"/>
      <c r="JPC42" s="9"/>
      <c r="JPD42" s="9"/>
      <c r="JPE42" s="9"/>
      <c r="JPF42" s="9"/>
      <c r="JPG42" s="9"/>
      <c r="JPH42" s="9"/>
      <c r="JPI42" s="9"/>
      <c r="JPJ42" s="9"/>
      <c r="JPK42" s="9"/>
      <c r="JPL42" s="9"/>
      <c r="JPM42" s="9"/>
      <c r="JPN42" s="9"/>
      <c r="JPO42" s="9"/>
      <c r="JPP42" s="9"/>
      <c r="JPQ42" s="9"/>
      <c r="JPR42" s="9"/>
      <c r="JPS42" s="9"/>
      <c r="JPT42" s="9"/>
      <c r="JPU42" s="9"/>
      <c r="JPV42" s="9"/>
      <c r="JPW42" s="9"/>
      <c r="JPX42" s="9"/>
      <c r="JPY42" s="9"/>
      <c r="JPZ42" s="9"/>
      <c r="JQA42" s="9"/>
      <c r="JQB42" s="9"/>
      <c r="JQC42" s="9"/>
      <c r="JQD42" s="9"/>
      <c r="JQE42" s="9"/>
      <c r="JQF42" s="9"/>
      <c r="JQG42" s="9"/>
      <c r="JQH42" s="9"/>
      <c r="JQI42" s="9"/>
      <c r="JQJ42" s="9"/>
      <c r="JQK42" s="9"/>
      <c r="JQL42" s="9"/>
      <c r="JQM42" s="9"/>
      <c r="JQN42" s="9"/>
      <c r="JQO42" s="9"/>
      <c r="JQP42" s="9"/>
      <c r="JQQ42" s="9"/>
      <c r="JQR42" s="9"/>
      <c r="JQS42" s="9"/>
      <c r="JQT42" s="9"/>
      <c r="JQU42" s="9"/>
      <c r="JQV42" s="9"/>
      <c r="JQW42" s="9"/>
      <c r="JQX42" s="9"/>
      <c r="JQY42" s="9"/>
      <c r="JQZ42" s="9"/>
      <c r="JRA42" s="9"/>
      <c r="JRB42" s="9"/>
      <c r="JRC42" s="9"/>
      <c r="JRD42" s="9"/>
      <c r="JRE42" s="9"/>
      <c r="JRF42" s="9"/>
      <c r="JRG42" s="9"/>
      <c r="JRH42" s="9"/>
      <c r="JRI42" s="9"/>
      <c r="JRJ42" s="9"/>
      <c r="JRK42" s="9"/>
      <c r="JRL42" s="9"/>
      <c r="JRM42" s="9"/>
      <c r="JRN42" s="9"/>
      <c r="JRO42" s="9"/>
      <c r="JRP42" s="9"/>
      <c r="JRQ42" s="9"/>
      <c r="JRR42" s="9"/>
      <c r="JRS42" s="9"/>
      <c r="JRT42" s="9"/>
      <c r="JRU42" s="9"/>
      <c r="JRV42" s="9"/>
      <c r="JRW42" s="9"/>
      <c r="JRX42" s="9"/>
      <c r="JRY42" s="9"/>
      <c r="JRZ42" s="9"/>
      <c r="JSA42" s="9"/>
      <c r="JSB42" s="9"/>
      <c r="JSC42" s="9"/>
      <c r="JSD42" s="9"/>
      <c r="JSE42" s="9"/>
      <c r="JSF42" s="9"/>
      <c r="JSG42" s="9"/>
      <c r="JSH42" s="9"/>
      <c r="JSI42" s="9"/>
      <c r="JSJ42" s="9"/>
      <c r="JSK42" s="9"/>
      <c r="JSL42" s="9"/>
      <c r="JSM42" s="9"/>
      <c r="JSN42" s="9"/>
      <c r="JSO42" s="9"/>
      <c r="JSP42" s="9"/>
      <c r="JSQ42" s="9"/>
      <c r="JSR42" s="9"/>
      <c r="JSS42" s="9"/>
      <c r="JST42" s="9"/>
      <c r="JSU42" s="9"/>
      <c r="JSV42" s="9"/>
      <c r="JSW42" s="9"/>
      <c r="JSX42" s="9"/>
      <c r="JSY42" s="9"/>
      <c r="JSZ42" s="9"/>
      <c r="JTA42" s="9"/>
      <c r="JTB42" s="9"/>
      <c r="JTC42" s="9"/>
      <c r="JTD42" s="9"/>
      <c r="JTE42" s="9"/>
      <c r="JTF42" s="9"/>
      <c r="JTG42" s="9"/>
      <c r="JTH42" s="9"/>
      <c r="JTI42" s="9"/>
      <c r="JTJ42" s="9"/>
      <c r="JTK42" s="9"/>
      <c r="JTL42" s="9"/>
      <c r="JTM42" s="9"/>
      <c r="JTN42" s="9"/>
      <c r="JTO42" s="9"/>
      <c r="JTP42" s="9"/>
      <c r="JTQ42" s="9"/>
      <c r="JTR42" s="9"/>
      <c r="JTS42" s="9"/>
      <c r="JTT42" s="9"/>
      <c r="JTU42" s="9"/>
      <c r="JTV42" s="9"/>
      <c r="JTW42" s="9"/>
      <c r="JTX42" s="9"/>
      <c r="JTY42" s="9"/>
      <c r="JTZ42" s="9"/>
      <c r="JUA42" s="9"/>
      <c r="JUB42" s="9"/>
      <c r="JUC42" s="9"/>
      <c r="JUD42" s="9"/>
      <c r="JUE42" s="9"/>
      <c r="JUF42" s="9"/>
      <c r="JUG42" s="9"/>
      <c r="JUH42" s="9"/>
      <c r="JUI42" s="9"/>
      <c r="JUJ42" s="9"/>
      <c r="JUK42" s="9"/>
      <c r="JUL42" s="9"/>
      <c r="JUM42" s="9"/>
      <c r="JUN42" s="9"/>
      <c r="JUO42" s="9"/>
      <c r="JUP42" s="9"/>
      <c r="JUQ42" s="9"/>
      <c r="JUR42" s="9"/>
      <c r="JUS42" s="9"/>
      <c r="JUT42" s="9"/>
      <c r="JUU42" s="9"/>
      <c r="JUV42" s="9"/>
      <c r="JUW42" s="9"/>
      <c r="JUX42" s="9"/>
      <c r="JUY42" s="9"/>
      <c r="JUZ42" s="9"/>
      <c r="JVA42" s="9"/>
      <c r="JVB42" s="9"/>
      <c r="JVC42" s="9"/>
      <c r="JVD42" s="9"/>
      <c r="JVE42" s="9"/>
      <c r="JVF42" s="9"/>
      <c r="JVG42" s="9"/>
      <c r="JVH42" s="9"/>
      <c r="JVI42" s="9"/>
      <c r="JVJ42" s="9"/>
      <c r="JVK42" s="9"/>
      <c r="JVL42" s="9"/>
      <c r="JVM42" s="9"/>
      <c r="JVN42" s="9"/>
      <c r="JVO42" s="9"/>
      <c r="JVP42" s="9"/>
      <c r="JVQ42" s="9"/>
      <c r="JVR42" s="9"/>
      <c r="JVS42" s="9"/>
      <c r="JVT42" s="9"/>
      <c r="JVU42" s="9"/>
      <c r="JVV42" s="9"/>
      <c r="JVW42" s="9"/>
      <c r="JVX42" s="9"/>
      <c r="JVY42" s="9"/>
      <c r="JVZ42" s="9"/>
      <c r="JWA42" s="9"/>
      <c r="JWB42" s="9"/>
      <c r="JWC42" s="9"/>
      <c r="JWD42" s="9"/>
      <c r="JWE42" s="9"/>
      <c r="JWF42" s="9"/>
      <c r="JWG42" s="9"/>
      <c r="JWH42" s="9"/>
      <c r="JWI42" s="9"/>
      <c r="JWJ42" s="9"/>
      <c r="JWK42" s="9"/>
      <c r="JWL42" s="9"/>
      <c r="JWM42" s="9"/>
      <c r="JWN42" s="9"/>
      <c r="JWO42" s="9"/>
      <c r="JWP42" s="9"/>
      <c r="JWQ42" s="9"/>
      <c r="JWR42" s="9"/>
      <c r="JWS42" s="9"/>
      <c r="JWT42" s="9"/>
      <c r="JWU42" s="9"/>
      <c r="JWV42" s="9"/>
      <c r="JWW42" s="9"/>
      <c r="JWX42" s="9"/>
      <c r="JWY42" s="9"/>
      <c r="JWZ42" s="9"/>
      <c r="JXA42" s="9"/>
      <c r="JXB42" s="9"/>
      <c r="JXC42" s="9"/>
      <c r="JXD42" s="9"/>
      <c r="JXE42" s="9"/>
      <c r="JXF42" s="9"/>
      <c r="JXG42" s="9"/>
      <c r="JXH42" s="9"/>
      <c r="JXI42" s="9"/>
      <c r="JXJ42" s="9"/>
      <c r="JXK42" s="9"/>
      <c r="JXL42" s="9"/>
      <c r="JXM42" s="9"/>
      <c r="JXN42" s="9"/>
      <c r="JXO42" s="9"/>
      <c r="JXP42" s="9"/>
      <c r="JXQ42" s="9"/>
      <c r="JXR42" s="9"/>
      <c r="JXS42" s="9"/>
      <c r="JXT42" s="9"/>
      <c r="JXU42" s="9"/>
      <c r="JXV42" s="9"/>
      <c r="JXW42" s="9"/>
      <c r="JXX42" s="9"/>
      <c r="JXY42" s="9"/>
      <c r="JXZ42" s="9"/>
      <c r="JYA42" s="9"/>
      <c r="JYB42" s="9"/>
      <c r="JYC42" s="9"/>
      <c r="JYD42" s="9"/>
      <c r="JYE42" s="9"/>
      <c r="JYF42" s="9"/>
      <c r="JYG42" s="9"/>
      <c r="JYH42" s="9"/>
      <c r="JYI42" s="9"/>
      <c r="JYJ42" s="9"/>
      <c r="JYK42" s="9"/>
      <c r="JYL42" s="9"/>
      <c r="JYM42" s="9"/>
      <c r="JYN42" s="9"/>
      <c r="JYO42" s="9"/>
      <c r="JYP42" s="9"/>
      <c r="JYQ42" s="9"/>
      <c r="JYR42" s="9"/>
      <c r="JYS42" s="9"/>
      <c r="JYT42" s="9"/>
      <c r="JYU42" s="9"/>
      <c r="JYV42" s="9"/>
      <c r="JYW42" s="9"/>
      <c r="JYX42" s="9"/>
      <c r="JYY42" s="9"/>
      <c r="JYZ42" s="9"/>
      <c r="JZA42" s="9"/>
      <c r="JZB42" s="9"/>
      <c r="JZC42" s="9"/>
      <c r="JZD42" s="9"/>
      <c r="JZE42" s="9"/>
      <c r="JZF42" s="9"/>
      <c r="JZG42" s="9"/>
      <c r="JZH42" s="9"/>
      <c r="JZI42" s="9"/>
      <c r="JZJ42" s="9"/>
      <c r="JZK42" s="9"/>
      <c r="JZL42" s="9"/>
      <c r="JZM42" s="9"/>
      <c r="JZN42" s="9"/>
      <c r="JZO42" s="9"/>
      <c r="JZP42" s="9"/>
      <c r="JZQ42" s="9"/>
      <c r="JZR42" s="9"/>
      <c r="JZS42" s="9"/>
      <c r="JZT42" s="9"/>
      <c r="JZU42" s="9"/>
      <c r="JZV42" s="9"/>
      <c r="JZW42" s="9"/>
      <c r="JZX42" s="9"/>
      <c r="JZY42" s="9"/>
      <c r="JZZ42" s="9"/>
      <c r="KAA42" s="9"/>
      <c r="KAB42" s="9"/>
      <c r="KAC42" s="9"/>
      <c r="KAD42" s="9"/>
      <c r="KAE42" s="9"/>
      <c r="KAF42" s="9"/>
      <c r="KAG42" s="9"/>
      <c r="KAH42" s="9"/>
      <c r="KAI42" s="9"/>
      <c r="KAJ42" s="9"/>
      <c r="KAK42" s="9"/>
      <c r="KAL42" s="9"/>
      <c r="KAM42" s="9"/>
      <c r="KAN42" s="9"/>
      <c r="KAO42" s="9"/>
      <c r="KAP42" s="9"/>
      <c r="KAQ42" s="9"/>
      <c r="KAR42" s="9"/>
      <c r="KAS42" s="9"/>
      <c r="KAT42" s="9"/>
      <c r="KAU42" s="9"/>
      <c r="KAV42" s="9"/>
      <c r="KAW42" s="9"/>
      <c r="KAX42" s="9"/>
      <c r="KAY42" s="9"/>
      <c r="KAZ42" s="9"/>
      <c r="KBA42" s="9"/>
      <c r="KBB42" s="9"/>
      <c r="KBC42" s="9"/>
      <c r="KBD42" s="9"/>
      <c r="KBE42" s="9"/>
      <c r="KBF42" s="9"/>
      <c r="KBG42" s="9"/>
      <c r="KBH42" s="9"/>
      <c r="KBI42" s="9"/>
      <c r="KBJ42" s="9"/>
      <c r="KBK42" s="9"/>
      <c r="KBL42" s="9"/>
      <c r="KBM42" s="9"/>
      <c r="KBN42" s="9"/>
      <c r="KBO42" s="9"/>
      <c r="KBP42" s="9"/>
      <c r="KBQ42" s="9"/>
      <c r="KBR42" s="9"/>
      <c r="KBS42" s="9"/>
      <c r="KBT42" s="9"/>
      <c r="KBU42" s="9"/>
      <c r="KBV42" s="9"/>
      <c r="KBW42" s="9"/>
      <c r="KBX42" s="9"/>
      <c r="KBY42" s="9"/>
      <c r="KBZ42" s="9"/>
      <c r="KCA42" s="9"/>
      <c r="KCB42" s="9"/>
      <c r="KCC42" s="9"/>
      <c r="KCD42" s="9"/>
      <c r="KCE42" s="9"/>
      <c r="KCF42" s="9"/>
      <c r="KCG42" s="9"/>
      <c r="KCH42" s="9"/>
      <c r="KCI42" s="9"/>
      <c r="KCJ42" s="9"/>
      <c r="KCK42" s="9"/>
      <c r="KCL42" s="9"/>
      <c r="KCM42" s="9"/>
      <c r="KCN42" s="9"/>
      <c r="KCO42" s="9"/>
      <c r="KCP42" s="9"/>
      <c r="KCQ42" s="9"/>
      <c r="KCR42" s="9"/>
      <c r="KCS42" s="9"/>
      <c r="KCT42" s="9"/>
      <c r="KCU42" s="9"/>
      <c r="KCV42" s="9"/>
      <c r="KCW42" s="9"/>
      <c r="KCX42" s="9"/>
      <c r="KCY42" s="9"/>
      <c r="KCZ42" s="9"/>
      <c r="KDA42" s="9"/>
      <c r="KDB42" s="9"/>
      <c r="KDC42" s="9"/>
      <c r="KDD42" s="9"/>
      <c r="KDE42" s="9"/>
      <c r="KDF42" s="9"/>
      <c r="KDG42" s="9"/>
      <c r="KDH42" s="9"/>
      <c r="KDI42" s="9"/>
      <c r="KDJ42" s="9"/>
      <c r="KDK42" s="9"/>
      <c r="KDL42" s="9"/>
      <c r="KDM42" s="9"/>
      <c r="KDN42" s="9"/>
      <c r="KDO42" s="9"/>
      <c r="KDP42" s="9"/>
      <c r="KDQ42" s="9"/>
      <c r="KDR42" s="9"/>
      <c r="KDS42" s="9"/>
      <c r="KDT42" s="9"/>
      <c r="KDU42" s="9"/>
      <c r="KDV42" s="9"/>
      <c r="KDW42" s="9"/>
      <c r="KDX42" s="9"/>
      <c r="KDY42" s="9"/>
      <c r="KDZ42" s="9"/>
      <c r="KEA42" s="9"/>
      <c r="KEB42" s="9"/>
      <c r="KEC42" s="9"/>
      <c r="KED42" s="9"/>
      <c r="KEE42" s="9"/>
      <c r="KEF42" s="9"/>
      <c r="KEG42" s="9"/>
      <c r="KEH42" s="9"/>
      <c r="KEI42" s="9"/>
      <c r="KEJ42" s="9"/>
      <c r="KEK42" s="9"/>
      <c r="KEL42" s="9"/>
      <c r="KEM42" s="9"/>
      <c r="KEN42" s="9"/>
      <c r="KEO42" s="9"/>
      <c r="KEP42" s="9"/>
      <c r="KEQ42" s="9"/>
      <c r="KER42" s="9"/>
      <c r="KES42" s="9"/>
      <c r="KET42" s="9"/>
      <c r="KEU42" s="9"/>
      <c r="KEV42" s="9"/>
      <c r="KEW42" s="9"/>
      <c r="KEX42" s="9"/>
      <c r="KEY42" s="9"/>
      <c r="KEZ42" s="9"/>
      <c r="KFA42" s="9"/>
      <c r="KFB42" s="9"/>
      <c r="KFC42" s="9"/>
      <c r="KFD42" s="9"/>
      <c r="KFE42" s="9"/>
      <c r="KFF42" s="9"/>
      <c r="KFG42" s="9"/>
      <c r="KFH42" s="9"/>
      <c r="KFI42" s="9"/>
      <c r="KFJ42" s="9"/>
      <c r="KFK42" s="9"/>
      <c r="KFL42" s="9"/>
      <c r="KFM42" s="9"/>
      <c r="KFN42" s="9"/>
      <c r="KFO42" s="9"/>
      <c r="KFP42" s="9"/>
      <c r="KFQ42" s="9"/>
      <c r="KFR42" s="9"/>
      <c r="KFS42" s="9"/>
      <c r="KFT42" s="9"/>
      <c r="KFU42" s="9"/>
      <c r="KFV42" s="9"/>
      <c r="KFW42" s="9"/>
      <c r="KFX42" s="9"/>
      <c r="KFY42" s="9"/>
      <c r="KFZ42" s="9"/>
      <c r="KGA42" s="9"/>
      <c r="KGB42" s="9"/>
      <c r="KGC42" s="9"/>
      <c r="KGD42" s="9"/>
      <c r="KGE42" s="9"/>
      <c r="KGF42" s="9"/>
      <c r="KGG42" s="9"/>
      <c r="KGH42" s="9"/>
      <c r="KGI42" s="9"/>
      <c r="KGJ42" s="9"/>
      <c r="KGK42" s="9"/>
      <c r="KGL42" s="9"/>
      <c r="KGM42" s="9"/>
      <c r="KGN42" s="9"/>
      <c r="KGO42" s="9"/>
      <c r="KGP42" s="9"/>
      <c r="KGQ42" s="9"/>
      <c r="KGR42" s="9"/>
      <c r="KGS42" s="9"/>
      <c r="KGT42" s="9"/>
      <c r="KGU42" s="9"/>
      <c r="KGV42" s="9"/>
      <c r="KGW42" s="9"/>
      <c r="KGX42" s="9"/>
      <c r="KGY42" s="9"/>
      <c r="KGZ42" s="9"/>
      <c r="KHA42" s="9"/>
      <c r="KHB42" s="9"/>
      <c r="KHC42" s="9"/>
      <c r="KHD42" s="9"/>
      <c r="KHE42" s="9"/>
      <c r="KHF42" s="9"/>
      <c r="KHG42" s="9"/>
      <c r="KHH42" s="9"/>
      <c r="KHI42" s="9"/>
      <c r="KHJ42" s="9"/>
      <c r="KHK42" s="9"/>
      <c r="KHL42" s="9"/>
      <c r="KHM42" s="9"/>
      <c r="KHN42" s="9"/>
      <c r="KHO42" s="9"/>
      <c r="KHP42" s="9"/>
      <c r="KHQ42" s="9"/>
      <c r="KHR42" s="9"/>
      <c r="KHS42" s="9"/>
      <c r="KHT42" s="9"/>
      <c r="KHU42" s="9"/>
      <c r="KHV42" s="9"/>
      <c r="KHW42" s="9"/>
      <c r="KHX42" s="9"/>
      <c r="KHY42" s="9"/>
      <c r="KHZ42" s="9"/>
      <c r="KIA42" s="9"/>
      <c r="KIB42" s="9"/>
      <c r="KIC42" s="9"/>
      <c r="KID42" s="9"/>
      <c r="KIE42" s="9"/>
      <c r="KIF42" s="9"/>
      <c r="KIG42" s="9"/>
      <c r="KIH42" s="9"/>
      <c r="KII42" s="9"/>
      <c r="KIJ42" s="9"/>
      <c r="KIK42" s="9"/>
      <c r="KIL42" s="9"/>
      <c r="KIM42" s="9"/>
      <c r="KIN42" s="9"/>
      <c r="KIO42" s="9"/>
      <c r="KIP42" s="9"/>
      <c r="KIQ42" s="9"/>
      <c r="KIR42" s="9"/>
      <c r="KIS42" s="9"/>
      <c r="KIT42" s="9"/>
      <c r="KIU42" s="9"/>
      <c r="KIV42" s="9"/>
      <c r="KIW42" s="9"/>
      <c r="KIX42" s="9"/>
      <c r="KIY42" s="9"/>
      <c r="KIZ42" s="9"/>
      <c r="KJA42" s="9"/>
      <c r="KJB42" s="9"/>
      <c r="KJC42" s="9"/>
      <c r="KJD42" s="9"/>
      <c r="KJE42" s="9"/>
      <c r="KJF42" s="9"/>
      <c r="KJG42" s="9"/>
      <c r="KJH42" s="9"/>
      <c r="KJI42" s="9"/>
      <c r="KJJ42" s="9"/>
      <c r="KJK42" s="9"/>
      <c r="KJL42" s="9"/>
      <c r="KJM42" s="9"/>
      <c r="KJN42" s="9"/>
      <c r="KJO42" s="9"/>
      <c r="KJP42" s="9"/>
      <c r="KJQ42" s="9"/>
      <c r="KJR42" s="9"/>
      <c r="KJS42" s="9"/>
      <c r="KJT42" s="9"/>
      <c r="KJU42" s="9"/>
      <c r="KJV42" s="9"/>
      <c r="KJW42" s="9"/>
      <c r="KJX42" s="9"/>
      <c r="KJY42" s="9"/>
      <c r="KJZ42" s="9"/>
      <c r="KKA42" s="9"/>
      <c r="KKB42" s="9"/>
      <c r="KKC42" s="9"/>
      <c r="KKD42" s="9"/>
      <c r="KKE42" s="9"/>
      <c r="KKF42" s="9"/>
      <c r="KKG42" s="9"/>
      <c r="KKH42" s="9"/>
      <c r="KKI42" s="9"/>
      <c r="KKJ42" s="9"/>
      <c r="KKK42" s="9"/>
      <c r="KKL42" s="9"/>
      <c r="KKM42" s="9"/>
      <c r="KKN42" s="9"/>
      <c r="KKO42" s="9"/>
      <c r="KKP42" s="9"/>
      <c r="KKQ42" s="9"/>
      <c r="KKR42" s="9"/>
      <c r="KKS42" s="9"/>
      <c r="KKT42" s="9"/>
      <c r="KKU42" s="9"/>
      <c r="KKV42" s="9"/>
      <c r="KKW42" s="9"/>
      <c r="KKX42" s="9"/>
      <c r="KKY42" s="9"/>
      <c r="KKZ42" s="9"/>
      <c r="KLA42" s="9"/>
      <c r="KLB42" s="9"/>
      <c r="KLC42" s="9"/>
      <c r="KLD42" s="9"/>
      <c r="KLE42" s="9"/>
      <c r="KLF42" s="9"/>
      <c r="KLG42" s="9"/>
      <c r="KLH42" s="9"/>
      <c r="KLI42" s="9"/>
      <c r="KLJ42" s="9"/>
      <c r="KLK42" s="9"/>
      <c r="KLL42" s="9"/>
      <c r="KLM42" s="9"/>
      <c r="KLN42" s="9"/>
      <c r="KLO42" s="9"/>
      <c r="KLP42" s="9"/>
      <c r="KLQ42" s="9"/>
      <c r="KLR42" s="9"/>
      <c r="KLS42" s="9"/>
      <c r="KLT42" s="9"/>
      <c r="KLU42" s="9"/>
      <c r="KLV42" s="9"/>
      <c r="KLW42" s="9"/>
      <c r="KLX42" s="9"/>
      <c r="KLY42" s="9"/>
      <c r="KLZ42" s="9"/>
      <c r="KMA42" s="9"/>
      <c r="KMB42" s="9"/>
      <c r="KMC42" s="9"/>
      <c r="KMD42" s="9"/>
      <c r="KME42" s="9"/>
      <c r="KMF42" s="9"/>
      <c r="KMG42" s="9"/>
      <c r="KMH42" s="9"/>
      <c r="KMI42" s="9"/>
      <c r="KMJ42" s="9"/>
      <c r="KMK42" s="9"/>
      <c r="KML42" s="9"/>
      <c r="KMM42" s="9"/>
      <c r="KMN42" s="9"/>
      <c r="KMO42" s="9"/>
      <c r="KMP42" s="9"/>
      <c r="KMQ42" s="9"/>
      <c r="KMR42" s="9"/>
      <c r="KMS42" s="9"/>
      <c r="KMT42" s="9"/>
      <c r="KMU42" s="9"/>
      <c r="KMV42" s="9"/>
      <c r="KMW42" s="9"/>
      <c r="KMX42" s="9"/>
      <c r="KMY42" s="9"/>
      <c r="KMZ42" s="9"/>
      <c r="KNA42" s="9"/>
      <c r="KNB42" s="9"/>
      <c r="KNC42" s="9"/>
      <c r="KND42" s="9"/>
      <c r="KNE42" s="9"/>
      <c r="KNF42" s="9"/>
      <c r="KNG42" s="9"/>
      <c r="KNH42" s="9"/>
      <c r="KNI42" s="9"/>
      <c r="KNJ42" s="9"/>
      <c r="KNK42" s="9"/>
      <c r="KNL42" s="9"/>
      <c r="KNM42" s="9"/>
      <c r="KNN42" s="9"/>
      <c r="KNO42" s="9"/>
      <c r="KNP42" s="9"/>
      <c r="KNQ42" s="9"/>
      <c r="KNR42" s="9"/>
      <c r="KNS42" s="9"/>
      <c r="KNT42" s="9"/>
      <c r="KNU42" s="9"/>
      <c r="KNV42" s="9"/>
      <c r="KNW42" s="9"/>
      <c r="KNX42" s="9"/>
      <c r="KNY42" s="9"/>
      <c r="KNZ42" s="9"/>
      <c r="KOA42" s="9"/>
      <c r="KOB42" s="9"/>
      <c r="KOC42" s="9"/>
      <c r="KOD42" s="9"/>
      <c r="KOE42" s="9"/>
      <c r="KOF42" s="9"/>
      <c r="KOG42" s="9"/>
      <c r="KOH42" s="9"/>
      <c r="KOI42" s="9"/>
      <c r="KOJ42" s="9"/>
      <c r="KOK42" s="9"/>
      <c r="KOL42" s="9"/>
      <c r="KOM42" s="9"/>
      <c r="KON42" s="9"/>
      <c r="KOO42" s="9"/>
      <c r="KOP42" s="9"/>
      <c r="KOQ42" s="9"/>
      <c r="KOR42" s="9"/>
      <c r="KOS42" s="9"/>
      <c r="KOT42" s="9"/>
      <c r="KOU42" s="9"/>
      <c r="KOV42" s="9"/>
      <c r="KOW42" s="9"/>
      <c r="KOX42" s="9"/>
      <c r="KOY42" s="9"/>
      <c r="KOZ42" s="9"/>
      <c r="KPA42" s="9"/>
      <c r="KPB42" s="9"/>
      <c r="KPC42" s="9"/>
      <c r="KPD42" s="9"/>
      <c r="KPE42" s="9"/>
      <c r="KPF42" s="9"/>
      <c r="KPG42" s="9"/>
      <c r="KPH42" s="9"/>
      <c r="KPI42" s="9"/>
      <c r="KPJ42" s="9"/>
      <c r="KPK42" s="9"/>
      <c r="KPL42" s="9"/>
      <c r="KPM42" s="9"/>
      <c r="KPN42" s="9"/>
      <c r="KPO42" s="9"/>
      <c r="KPP42" s="9"/>
      <c r="KPQ42" s="9"/>
      <c r="KPR42" s="9"/>
      <c r="KPS42" s="9"/>
      <c r="KPT42" s="9"/>
      <c r="KPU42" s="9"/>
      <c r="KPV42" s="9"/>
      <c r="KPW42" s="9"/>
      <c r="KPX42" s="9"/>
      <c r="KPY42" s="9"/>
      <c r="KPZ42" s="9"/>
      <c r="KQA42" s="9"/>
      <c r="KQB42" s="9"/>
      <c r="KQC42" s="9"/>
      <c r="KQD42" s="9"/>
      <c r="KQE42" s="9"/>
      <c r="KQF42" s="9"/>
      <c r="KQG42" s="9"/>
      <c r="KQH42" s="9"/>
      <c r="KQI42" s="9"/>
      <c r="KQJ42" s="9"/>
      <c r="KQK42" s="9"/>
      <c r="KQL42" s="9"/>
      <c r="KQM42" s="9"/>
      <c r="KQN42" s="9"/>
      <c r="KQO42" s="9"/>
      <c r="KQP42" s="9"/>
      <c r="KQQ42" s="9"/>
      <c r="KQR42" s="9"/>
      <c r="KQS42" s="9"/>
      <c r="KQT42" s="9"/>
      <c r="KQU42" s="9"/>
      <c r="KQV42" s="9"/>
      <c r="KQW42" s="9"/>
      <c r="KQX42" s="9"/>
      <c r="KQY42" s="9"/>
      <c r="KQZ42" s="9"/>
      <c r="KRA42" s="9"/>
      <c r="KRB42" s="9"/>
      <c r="KRC42" s="9"/>
      <c r="KRD42" s="9"/>
      <c r="KRE42" s="9"/>
      <c r="KRF42" s="9"/>
      <c r="KRG42" s="9"/>
      <c r="KRH42" s="9"/>
      <c r="KRI42" s="9"/>
      <c r="KRJ42" s="9"/>
      <c r="KRK42" s="9"/>
      <c r="KRL42" s="9"/>
      <c r="KRM42" s="9"/>
      <c r="KRN42" s="9"/>
      <c r="KRO42" s="9"/>
      <c r="KRP42" s="9"/>
      <c r="KRQ42" s="9"/>
      <c r="KRR42" s="9"/>
      <c r="KRS42" s="9"/>
      <c r="KRT42" s="9"/>
      <c r="KRU42" s="9"/>
      <c r="KRV42" s="9"/>
      <c r="KRW42" s="9"/>
      <c r="KRX42" s="9"/>
      <c r="KRY42" s="9"/>
      <c r="KRZ42" s="9"/>
      <c r="KSA42" s="9"/>
      <c r="KSB42" s="9"/>
      <c r="KSC42" s="9"/>
      <c r="KSD42" s="9"/>
      <c r="KSE42" s="9"/>
      <c r="KSF42" s="9"/>
      <c r="KSG42" s="9"/>
      <c r="KSH42" s="9"/>
      <c r="KSI42" s="9"/>
      <c r="KSJ42" s="9"/>
      <c r="KSK42" s="9"/>
      <c r="KSL42" s="9"/>
      <c r="KSM42" s="9"/>
      <c r="KSN42" s="9"/>
      <c r="KSO42" s="9"/>
      <c r="KSP42" s="9"/>
      <c r="KSQ42" s="9"/>
      <c r="KSR42" s="9"/>
      <c r="KSS42" s="9"/>
      <c r="KST42" s="9"/>
      <c r="KSU42" s="9"/>
      <c r="KSV42" s="9"/>
      <c r="KSW42" s="9"/>
      <c r="KSX42" s="9"/>
      <c r="KSY42" s="9"/>
      <c r="KSZ42" s="9"/>
      <c r="KTA42" s="9"/>
      <c r="KTB42" s="9"/>
      <c r="KTC42" s="9"/>
      <c r="KTD42" s="9"/>
      <c r="KTE42" s="9"/>
      <c r="KTF42" s="9"/>
      <c r="KTG42" s="9"/>
      <c r="KTH42" s="9"/>
      <c r="KTI42" s="9"/>
      <c r="KTJ42" s="9"/>
      <c r="KTK42" s="9"/>
      <c r="KTL42" s="9"/>
      <c r="KTM42" s="9"/>
      <c r="KTN42" s="9"/>
      <c r="KTO42" s="9"/>
      <c r="KTP42" s="9"/>
      <c r="KTQ42" s="9"/>
      <c r="KTR42" s="9"/>
      <c r="KTS42" s="9"/>
      <c r="KTT42" s="9"/>
      <c r="KTU42" s="9"/>
      <c r="KTV42" s="9"/>
      <c r="KTW42" s="9"/>
      <c r="KTX42" s="9"/>
      <c r="KTY42" s="9"/>
      <c r="KTZ42" s="9"/>
      <c r="KUA42" s="9"/>
      <c r="KUB42" s="9"/>
      <c r="KUC42" s="9"/>
      <c r="KUD42" s="9"/>
      <c r="KUE42" s="9"/>
      <c r="KUF42" s="9"/>
      <c r="KUG42" s="9"/>
      <c r="KUH42" s="9"/>
      <c r="KUI42" s="9"/>
      <c r="KUJ42" s="9"/>
      <c r="KUK42" s="9"/>
      <c r="KUL42" s="9"/>
      <c r="KUM42" s="9"/>
      <c r="KUN42" s="9"/>
      <c r="KUO42" s="9"/>
      <c r="KUP42" s="9"/>
      <c r="KUQ42" s="9"/>
      <c r="KUR42" s="9"/>
      <c r="KUS42" s="9"/>
      <c r="KUT42" s="9"/>
      <c r="KUU42" s="9"/>
      <c r="KUV42" s="9"/>
      <c r="KUW42" s="9"/>
      <c r="KUX42" s="9"/>
      <c r="KUY42" s="9"/>
      <c r="KUZ42" s="9"/>
      <c r="KVA42" s="9"/>
      <c r="KVB42" s="9"/>
      <c r="KVC42" s="9"/>
      <c r="KVD42" s="9"/>
      <c r="KVE42" s="9"/>
      <c r="KVF42" s="9"/>
      <c r="KVG42" s="9"/>
      <c r="KVH42" s="9"/>
      <c r="KVI42" s="9"/>
      <c r="KVJ42" s="9"/>
      <c r="KVK42" s="9"/>
      <c r="KVL42" s="9"/>
      <c r="KVM42" s="9"/>
      <c r="KVN42" s="9"/>
      <c r="KVO42" s="9"/>
      <c r="KVP42" s="9"/>
      <c r="KVQ42" s="9"/>
      <c r="KVR42" s="9"/>
      <c r="KVS42" s="9"/>
      <c r="KVT42" s="9"/>
      <c r="KVU42" s="9"/>
      <c r="KVV42" s="9"/>
      <c r="KVW42" s="9"/>
      <c r="KVX42" s="9"/>
      <c r="KVY42" s="9"/>
      <c r="KVZ42" s="9"/>
      <c r="KWA42" s="9"/>
      <c r="KWB42" s="9"/>
      <c r="KWC42" s="9"/>
      <c r="KWD42" s="9"/>
      <c r="KWE42" s="9"/>
      <c r="KWF42" s="9"/>
      <c r="KWG42" s="9"/>
      <c r="KWH42" s="9"/>
      <c r="KWI42" s="9"/>
      <c r="KWJ42" s="9"/>
      <c r="KWK42" s="9"/>
      <c r="KWL42" s="9"/>
      <c r="KWM42" s="9"/>
      <c r="KWN42" s="9"/>
      <c r="KWO42" s="9"/>
      <c r="KWP42" s="9"/>
      <c r="KWQ42" s="9"/>
      <c r="KWR42" s="9"/>
      <c r="KWS42" s="9"/>
      <c r="KWT42" s="9"/>
      <c r="KWU42" s="9"/>
      <c r="KWV42" s="9"/>
      <c r="KWW42" s="9"/>
      <c r="KWX42" s="9"/>
      <c r="KWY42" s="9"/>
      <c r="KWZ42" s="9"/>
      <c r="KXA42" s="9"/>
      <c r="KXB42" s="9"/>
      <c r="KXC42" s="9"/>
      <c r="KXD42" s="9"/>
      <c r="KXE42" s="9"/>
      <c r="KXF42" s="9"/>
      <c r="KXG42" s="9"/>
      <c r="KXH42" s="9"/>
      <c r="KXI42" s="9"/>
      <c r="KXJ42" s="9"/>
      <c r="KXK42" s="9"/>
      <c r="KXL42" s="9"/>
      <c r="KXM42" s="9"/>
      <c r="KXN42" s="9"/>
      <c r="KXO42" s="9"/>
      <c r="KXP42" s="9"/>
      <c r="KXQ42" s="9"/>
      <c r="KXR42" s="9"/>
      <c r="KXS42" s="9"/>
      <c r="KXT42" s="9"/>
      <c r="KXU42" s="9"/>
      <c r="KXV42" s="9"/>
      <c r="KXW42" s="9"/>
      <c r="KXX42" s="9"/>
      <c r="KXY42" s="9"/>
      <c r="KXZ42" s="9"/>
      <c r="KYA42" s="9"/>
      <c r="KYB42" s="9"/>
      <c r="KYC42" s="9"/>
      <c r="KYD42" s="9"/>
      <c r="KYE42" s="9"/>
      <c r="KYF42" s="9"/>
      <c r="KYG42" s="9"/>
      <c r="KYH42" s="9"/>
      <c r="KYI42" s="9"/>
      <c r="KYJ42" s="9"/>
      <c r="KYK42" s="9"/>
      <c r="KYL42" s="9"/>
      <c r="KYM42" s="9"/>
      <c r="KYN42" s="9"/>
      <c r="KYO42" s="9"/>
      <c r="KYP42" s="9"/>
      <c r="KYQ42" s="9"/>
      <c r="KYR42" s="9"/>
      <c r="KYS42" s="9"/>
      <c r="KYT42" s="9"/>
      <c r="KYU42" s="9"/>
      <c r="KYV42" s="9"/>
      <c r="KYW42" s="9"/>
      <c r="KYX42" s="9"/>
      <c r="KYY42" s="9"/>
      <c r="KYZ42" s="9"/>
      <c r="KZA42" s="9"/>
      <c r="KZB42" s="9"/>
      <c r="KZC42" s="9"/>
      <c r="KZD42" s="9"/>
      <c r="KZE42" s="9"/>
      <c r="KZF42" s="9"/>
      <c r="KZG42" s="9"/>
      <c r="KZH42" s="9"/>
      <c r="KZI42" s="9"/>
      <c r="KZJ42" s="9"/>
      <c r="KZK42" s="9"/>
      <c r="KZL42" s="9"/>
      <c r="KZM42" s="9"/>
      <c r="KZN42" s="9"/>
      <c r="KZO42" s="9"/>
      <c r="KZP42" s="9"/>
      <c r="KZQ42" s="9"/>
      <c r="KZR42" s="9"/>
      <c r="KZS42" s="9"/>
      <c r="KZT42" s="9"/>
      <c r="KZU42" s="9"/>
      <c r="KZV42" s="9"/>
      <c r="KZW42" s="9"/>
      <c r="KZX42" s="9"/>
      <c r="KZY42" s="9"/>
      <c r="KZZ42" s="9"/>
      <c r="LAA42" s="9"/>
      <c r="LAB42" s="9"/>
      <c r="LAC42" s="9"/>
      <c r="LAD42" s="9"/>
      <c r="LAE42" s="9"/>
      <c r="LAF42" s="9"/>
      <c r="LAG42" s="9"/>
      <c r="LAH42" s="9"/>
      <c r="LAI42" s="9"/>
      <c r="LAJ42" s="9"/>
      <c r="LAK42" s="9"/>
      <c r="LAL42" s="9"/>
      <c r="LAM42" s="9"/>
      <c r="LAN42" s="9"/>
      <c r="LAO42" s="9"/>
      <c r="LAP42" s="9"/>
      <c r="LAQ42" s="9"/>
      <c r="LAR42" s="9"/>
      <c r="LAS42" s="9"/>
      <c r="LAT42" s="9"/>
      <c r="LAU42" s="9"/>
      <c r="LAV42" s="9"/>
      <c r="LAW42" s="9"/>
      <c r="LAX42" s="9"/>
      <c r="LAY42" s="9"/>
      <c r="LAZ42" s="9"/>
      <c r="LBA42" s="9"/>
      <c r="LBB42" s="9"/>
      <c r="LBC42" s="9"/>
      <c r="LBD42" s="9"/>
      <c r="LBE42" s="9"/>
      <c r="LBF42" s="9"/>
      <c r="LBG42" s="9"/>
      <c r="LBH42" s="9"/>
      <c r="LBI42" s="9"/>
      <c r="LBJ42" s="9"/>
      <c r="LBK42" s="9"/>
      <c r="LBL42" s="9"/>
      <c r="LBM42" s="9"/>
      <c r="LBN42" s="9"/>
      <c r="LBO42" s="9"/>
      <c r="LBP42" s="9"/>
      <c r="LBQ42" s="9"/>
      <c r="LBR42" s="9"/>
      <c r="LBS42" s="9"/>
      <c r="LBT42" s="9"/>
      <c r="LBU42" s="9"/>
      <c r="LBV42" s="9"/>
      <c r="LBW42" s="9"/>
      <c r="LBX42" s="9"/>
      <c r="LBY42" s="9"/>
      <c r="LBZ42" s="9"/>
      <c r="LCA42" s="9"/>
      <c r="LCB42" s="9"/>
      <c r="LCC42" s="9"/>
      <c r="LCD42" s="9"/>
      <c r="LCE42" s="9"/>
      <c r="LCF42" s="9"/>
      <c r="LCG42" s="9"/>
      <c r="LCH42" s="9"/>
      <c r="LCI42" s="9"/>
      <c r="LCJ42" s="9"/>
      <c r="LCK42" s="9"/>
      <c r="LCL42" s="9"/>
      <c r="LCM42" s="9"/>
      <c r="LCN42" s="9"/>
      <c r="LCO42" s="9"/>
      <c r="LCP42" s="9"/>
      <c r="LCQ42" s="9"/>
      <c r="LCR42" s="9"/>
      <c r="LCS42" s="9"/>
      <c r="LCT42" s="9"/>
      <c r="LCU42" s="9"/>
      <c r="LCV42" s="9"/>
      <c r="LCW42" s="9"/>
      <c r="LCX42" s="9"/>
      <c r="LCY42" s="9"/>
      <c r="LCZ42" s="9"/>
      <c r="LDA42" s="9"/>
      <c r="LDB42" s="9"/>
      <c r="LDC42" s="9"/>
      <c r="LDD42" s="9"/>
      <c r="LDE42" s="9"/>
      <c r="LDF42" s="9"/>
      <c r="LDG42" s="9"/>
      <c r="LDH42" s="9"/>
      <c r="LDI42" s="9"/>
      <c r="LDJ42" s="9"/>
      <c r="LDK42" s="9"/>
      <c r="LDL42" s="9"/>
      <c r="LDM42" s="9"/>
      <c r="LDN42" s="9"/>
      <c r="LDO42" s="9"/>
      <c r="LDP42" s="9"/>
      <c r="LDQ42" s="9"/>
      <c r="LDR42" s="9"/>
      <c r="LDS42" s="9"/>
      <c r="LDT42" s="9"/>
      <c r="LDU42" s="9"/>
      <c r="LDV42" s="9"/>
      <c r="LDW42" s="9"/>
      <c r="LDX42" s="9"/>
      <c r="LDY42" s="9"/>
      <c r="LDZ42" s="9"/>
      <c r="LEA42" s="9"/>
      <c r="LEB42" s="9"/>
      <c r="LEC42" s="9"/>
      <c r="LED42" s="9"/>
      <c r="LEE42" s="9"/>
      <c r="LEF42" s="9"/>
      <c r="LEG42" s="9"/>
      <c r="LEH42" s="9"/>
      <c r="LEI42" s="9"/>
      <c r="LEJ42" s="9"/>
      <c r="LEK42" s="9"/>
      <c r="LEL42" s="9"/>
      <c r="LEM42" s="9"/>
      <c r="LEN42" s="9"/>
      <c r="LEO42" s="9"/>
      <c r="LEP42" s="9"/>
      <c r="LEQ42" s="9"/>
      <c r="LER42" s="9"/>
      <c r="LES42" s="9"/>
      <c r="LET42" s="9"/>
      <c r="LEU42" s="9"/>
      <c r="LEV42" s="9"/>
      <c r="LEW42" s="9"/>
      <c r="LEX42" s="9"/>
      <c r="LEY42" s="9"/>
      <c r="LEZ42" s="9"/>
      <c r="LFA42" s="9"/>
      <c r="LFB42" s="9"/>
      <c r="LFC42" s="9"/>
      <c r="LFD42" s="9"/>
      <c r="LFE42" s="9"/>
      <c r="LFF42" s="9"/>
      <c r="LFG42" s="9"/>
      <c r="LFH42" s="9"/>
      <c r="LFI42" s="9"/>
      <c r="LFJ42" s="9"/>
      <c r="LFK42" s="9"/>
      <c r="LFL42" s="9"/>
      <c r="LFM42" s="9"/>
      <c r="LFN42" s="9"/>
      <c r="LFO42" s="9"/>
      <c r="LFP42" s="9"/>
      <c r="LFQ42" s="9"/>
      <c r="LFR42" s="9"/>
      <c r="LFS42" s="9"/>
      <c r="LFT42" s="9"/>
      <c r="LFU42" s="9"/>
      <c r="LFV42" s="9"/>
      <c r="LFW42" s="9"/>
      <c r="LFX42" s="9"/>
      <c r="LFY42" s="9"/>
      <c r="LFZ42" s="9"/>
      <c r="LGA42" s="9"/>
      <c r="LGB42" s="9"/>
      <c r="LGC42" s="9"/>
      <c r="LGD42" s="9"/>
      <c r="LGE42" s="9"/>
      <c r="LGF42" s="9"/>
      <c r="LGG42" s="9"/>
      <c r="LGH42" s="9"/>
      <c r="LGI42" s="9"/>
      <c r="LGJ42" s="9"/>
      <c r="LGK42" s="9"/>
      <c r="LGL42" s="9"/>
      <c r="LGM42" s="9"/>
      <c r="LGN42" s="9"/>
      <c r="LGO42" s="9"/>
      <c r="LGP42" s="9"/>
      <c r="LGQ42" s="9"/>
      <c r="LGR42" s="9"/>
      <c r="LGS42" s="9"/>
      <c r="LGT42" s="9"/>
      <c r="LGU42" s="9"/>
      <c r="LGV42" s="9"/>
      <c r="LGW42" s="9"/>
      <c r="LGX42" s="9"/>
      <c r="LGY42" s="9"/>
      <c r="LGZ42" s="9"/>
      <c r="LHA42" s="9"/>
      <c r="LHB42" s="9"/>
      <c r="LHC42" s="9"/>
      <c r="LHD42" s="9"/>
      <c r="LHE42" s="9"/>
      <c r="LHF42" s="9"/>
      <c r="LHG42" s="9"/>
      <c r="LHH42" s="9"/>
      <c r="LHI42" s="9"/>
      <c r="LHJ42" s="9"/>
      <c r="LHK42" s="9"/>
      <c r="LHL42" s="9"/>
      <c r="LHM42" s="9"/>
      <c r="LHN42" s="9"/>
      <c r="LHO42" s="9"/>
      <c r="LHP42" s="9"/>
      <c r="LHQ42" s="9"/>
      <c r="LHR42" s="9"/>
      <c r="LHS42" s="9"/>
      <c r="LHT42" s="9"/>
      <c r="LHU42" s="9"/>
      <c r="LHV42" s="9"/>
      <c r="LHW42" s="9"/>
      <c r="LHX42" s="9"/>
      <c r="LHY42" s="9"/>
      <c r="LHZ42" s="9"/>
      <c r="LIA42" s="9"/>
      <c r="LIB42" s="9"/>
      <c r="LIC42" s="9"/>
      <c r="LID42" s="9"/>
      <c r="LIE42" s="9"/>
      <c r="LIF42" s="9"/>
      <c r="LIG42" s="9"/>
      <c r="LIH42" s="9"/>
      <c r="LII42" s="9"/>
      <c r="LIJ42" s="9"/>
      <c r="LIK42" s="9"/>
      <c r="LIL42" s="9"/>
      <c r="LIM42" s="9"/>
      <c r="LIN42" s="9"/>
      <c r="LIO42" s="9"/>
      <c r="LIP42" s="9"/>
      <c r="LIQ42" s="9"/>
      <c r="LIR42" s="9"/>
      <c r="LIS42" s="9"/>
      <c r="LIT42" s="9"/>
      <c r="LIU42" s="9"/>
      <c r="LIV42" s="9"/>
      <c r="LIW42" s="9"/>
      <c r="LIX42" s="9"/>
      <c r="LIY42" s="9"/>
      <c r="LIZ42" s="9"/>
      <c r="LJA42" s="9"/>
      <c r="LJB42" s="9"/>
      <c r="LJC42" s="9"/>
      <c r="LJD42" s="9"/>
      <c r="LJE42" s="9"/>
      <c r="LJF42" s="9"/>
      <c r="LJG42" s="9"/>
      <c r="LJH42" s="9"/>
      <c r="LJI42" s="9"/>
      <c r="LJJ42" s="9"/>
      <c r="LJK42" s="9"/>
      <c r="LJL42" s="9"/>
      <c r="LJM42" s="9"/>
      <c r="LJN42" s="9"/>
      <c r="LJO42" s="9"/>
      <c r="LJP42" s="9"/>
      <c r="LJQ42" s="9"/>
      <c r="LJR42" s="9"/>
      <c r="LJS42" s="9"/>
      <c r="LJT42" s="9"/>
      <c r="LJU42" s="9"/>
      <c r="LJV42" s="9"/>
      <c r="LJW42" s="9"/>
      <c r="LJX42" s="9"/>
      <c r="LJY42" s="9"/>
      <c r="LJZ42" s="9"/>
      <c r="LKA42" s="9"/>
      <c r="LKB42" s="9"/>
      <c r="LKC42" s="9"/>
      <c r="LKD42" s="9"/>
      <c r="LKE42" s="9"/>
      <c r="LKF42" s="9"/>
      <c r="LKG42" s="9"/>
      <c r="LKH42" s="9"/>
      <c r="LKI42" s="9"/>
      <c r="LKJ42" s="9"/>
      <c r="LKK42" s="9"/>
      <c r="LKL42" s="9"/>
      <c r="LKM42" s="9"/>
      <c r="LKN42" s="9"/>
      <c r="LKO42" s="9"/>
      <c r="LKP42" s="9"/>
      <c r="LKQ42" s="9"/>
      <c r="LKR42" s="9"/>
      <c r="LKS42" s="9"/>
      <c r="LKT42" s="9"/>
      <c r="LKU42" s="9"/>
      <c r="LKV42" s="9"/>
      <c r="LKW42" s="9"/>
      <c r="LKX42" s="9"/>
      <c r="LKY42" s="9"/>
      <c r="LKZ42" s="9"/>
      <c r="LLA42" s="9"/>
      <c r="LLB42" s="9"/>
      <c r="LLC42" s="9"/>
      <c r="LLD42" s="9"/>
      <c r="LLE42" s="9"/>
      <c r="LLF42" s="9"/>
      <c r="LLG42" s="9"/>
      <c r="LLH42" s="9"/>
      <c r="LLI42" s="9"/>
      <c r="LLJ42" s="9"/>
      <c r="LLK42" s="9"/>
      <c r="LLL42" s="9"/>
      <c r="LLM42" s="9"/>
      <c r="LLN42" s="9"/>
      <c r="LLO42" s="9"/>
      <c r="LLP42" s="9"/>
      <c r="LLQ42" s="9"/>
      <c r="LLR42" s="9"/>
      <c r="LLS42" s="9"/>
      <c r="LLT42" s="9"/>
      <c r="LLU42" s="9"/>
      <c r="LLV42" s="9"/>
      <c r="LLW42" s="9"/>
      <c r="LLX42" s="9"/>
      <c r="LLY42" s="9"/>
      <c r="LLZ42" s="9"/>
      <c r="LMA42" s="9"/>
      <c r="LMB42" s="9"/>
      <c r="LMC42" s="9"/>
      <c r="LMD42" s="9"/>
      <c r="LME42" s="9"/>
      <c r="LMF42" s="9"/>
      <c r="LMG42" s="9"/>
      <c r="LMH42" s="9"/>
      <c r="LMI42" s="9"/>
      <c r="LMJ42" s="9"/>
      <c r="LMK42" s="9"/>
      <c r="LML42" s="9"/>
      <c r="LMM42" s="9"/>
      <c r="LMN42" s="9"/>
      <c r="LMO42" s="9"/>
      <c r="LMP42" s="9"/>
      <c r="LMQ42" s="9"/>
      <c r="LMR42" s="9"/>
      <c r="LMS42" s="9"/>
      <c r="LMT42" s="9"/>
      <c r="LMU42" s="9"/>
      <c r="LMV42" s="9"/>
      <c r="LMW42" s="9"/>
      <c r="LMX42" s="9"/>
      <c r="LMY42" s="9"/>
      <c r="LMZ42" s="9"/>
      <c r="LNA42" s="9"/>
      <c r="LNB42" s="9"/>
      <c r="LNC42" s="9"/>
      <c r="LND42" s="9"/>
      <c r="LNE42" s="9"/>
      <c r="LNF42" s="9"/>
      <c r="LNG42" s="9"/>
      <c r="LNH42" s="9"/>
      <c r="LNI42" s="9"/>
      <c r="LNJ42" s="9"/>
      <c r="LNK42" s="9"/>
      <c r="LNL42" s="9"/>
      <c r="LNM42" s="9"/>
      <c r="LNN42" s="9"/>
      <c r="LNO42" s="9"/>
      <c r="LNP42" s="9"/>
      <c r="LNQ42" s="9"/>
      <c r="LNR42" s="9"/>
      <c r="LNS42" s="9"/>
      <c r="LNT42" s="9"/>
      <c r="LNU42" s="9"/>
      <c r="LNV42" s="9"/>
      <c r="LNW42" s="9"/>
      <c r="LNX42" s="9"/>
      <c r="LNY42" s="9"/>
      <c r="LNZ42" s="9"/>
      <c r="LOA42" s="9"/>
      <c r="LOB42" s="9"/>
      <c r="LOC42" s="9"/>
      <c r="LOD42" s="9"/>
      <c r="LOE42" s="9"/>
      <c r="LOF42" s="9"/>
      <c r="LOG42" s="9"/>
      <c r="LOH42" s="9"/>
      <c r="LOI42" s="9"/>
      <c r="LOJ42" s="9"/>
      <c r="LOK42" s="9"/>
      <c r="LOL42" s="9"/>
      <c r="LOM42" s="9"/>
      <c r="LON42" s="9"/>
      <c r="LOO42" s="9"/>
      <c r="LOP42" s="9"/>
      <c r="LOQ42" s="9"/>
      <c r="LOR42" s="9"/>
      <c r="LOS42" s="9"/>
      <c r="LOT42" s="9"/>
      <c r="LOU42" s="9"/>
      <c r="LOV42" s="9"/>
      <c r="LOW42" s="9"/>
      <c r="LOX42" s="9"/>
      <c r="LOY42" s="9"/>
      <c r="LOZ42" s="9"/>
      <c r="LPA42" s="9"/>
      <c r="LPB42" s="9"/>
      <c r="LPC42" s="9"/>
      <c r="LPD42" s="9"/>
      <c r="LPE42" s="9"/>
      <c r="LPF42" s="9"/>
      <c r="LPG42" s="9"/>
      <c r="LPH42" s="9"/>
      <c r="LPI42" s="9"/>
      <c r="LPJ42" s="9"/>
      <c r="LPK42" s="9"/>
      <c r="LPL42" s="9"/>
      <c r="LPM42" s="9"/>
      <c r="LPN42" s="9"/>
      <c r="LPO42" s="9"/>
      <c r="LPP42" s="9"/>
      <c r="LPQ42" s="9"/>
      <c r="LPR42" s="9"/>
      <c r="LPS42" s="9"/>
      <c r="LPT42" s="9"/>
      <c r="LPU42" s="9"/>
      <c r="LPV42" s="9"/>
      <c r="LPW42" s="9"/>
      <c r="LPX42" s="9"/>
      <c r="LPY42" s="9"/>
      <c r="LPZ42" s="9"/>
      <c r="LQA42" s="9"/>
      <c r="LQB42" s="9"/>
      <c r="LQC42" s="9"/>
      <c r="LQD42" s="9"/>
      <c r="LQE42" s="9"/>
      <c r="LQF42" s="9"/>
      <c r="LQG42" s="9"/>
      <c r="LQH42" s="9"/>
      <c r="LQI42" s="9"/>
      <c r="LQJ42" s="9"/>
      <c r="LQK42" s="9"/>
      <c r="LQL42" s="9"/>
      <c r="LQM42" s="9"/>
      <c r="LQN42" s="9"/>
      <c r="LQO42" s="9"/>
      <c r="LQP42" s="9"/>
      <c r="LQQ42" s="9"/>
      <c r="LQR42" s="9"/>
      <c r="LQS42" s="9"/>
      <c r="LQT42" s="9"/>
      <c r="LQU42" s="9"/>
      <c r="LQV42" s="9"/>
      <c r="LQW42" s="9"/>
      <c r="LQX42" s="9"/>
      <c r="LQY42" s="9"/>
      <c r="LQZ42" s="9"/>
      <c r="LRA42" s="9"/>
      <c r="LRB42" s="9"/>
      <c r="LRC42" s="9"/>
      <c r="LRD42" s="9"/>
      <c r="LRE42" s="9"/>
      <c r="LRF42" s="9"/>
      <c r="LRG42" s="9"/>
      <c r="LRH42" s="9"/>
      <c r="LRI42" s="9"/>
      <c r="LRJ42" s="9"/>
      <c r="LRK42" s="9"/>
      <c r="LRL42" s="9"/>
      <c r="LRM42" s="9"/>
      <c r="LRN42" s="9"/>
      <c r="LRO42" s="9"/>
      <c r="LRP42" s="9"/>
      <c r="LRQ42" s="9"/>
      <c r="LRR42" s="9"/>
      <c r="LRS42" s="9"/>
      <c r="LRT42" s="9"/>
      <c r="LRU42" s="9"/>
      <c r="LRV42" s="9"/>
      <c r="LRW42" s="9"/>
      <c r="LRX42" s="9"/>
      <c r="LRY42" s="9"/>
      <c r="LRZ42" s="9"/>
      <c r="LSA42" s="9"/>
      <c r="LSB42" s="9"/>
      <c r="LSC42" s="9"/>
      <c r="LSD42" s="9"/>
      <c r="LSE42" s="9"/>
      <c r="LSF42" s="9"/>
      <c r="LSG42" s="9"/>
      <c r="LSH42" s="9"/>
      <c r="LSI42" s="9"/>
      <c r="LSJ42" s="9"/>
      <c r="LSK42" s="9"/>
      <c r="LSL42" s="9"/>
      <c r="LSM42" s="9"/>
      <c r="LSN42" s="9"/>
      <c r="LSO42" s="9"/>
      <c r="LSP42" s="9"/>
      <c r="LSQ42" s="9"/>
      <c r="LSR42" s="9"/>
      <c r="LSS42" s="9"/>
      <c r="LST42" s="9"/>
      <c r="LSU42" s="9"/>
      <c r="LSV42" s="9"/>
      <c r="LSW42" s="9"/>
      <c r="LSX42" s="9"/>
      <c r="LSY42" s="9"/>
      <c r="LSZ42" s="9"/>
      <c r="LTA42" s="9"/>
      <c r="LTB42" s="9"/>
      <c r="LTC42" s="9"/>
      <c r="LTD42" s="9"/>
      <c r="LTE42" s="9"/>
      <c r="LTF42" s="9"/>
      <c r="LTG42" s="9"/>
      <c r="LTH42" s="9"/>
      <c r="LTI42" s="9"/>
      <c r="LTJ42" s="9"/>
      <c r="LTK42" s="9"/>
      <c r="LTL42" s="9"/>
      <c r="LTM42" s="9"/>
      <c r="LTN42" s="9"/>
      <c r="LTO42" s="9"/>
      <c r="LTP42" s="9"/>
      <c r="LTQ42" s="9"/>
      <c r="LTR42" s="9"/>
      <c r="LTS42" s="9"/>
      <c r="LTT42" s="9"/>
      <c r="LTU42" s="9"/>
      <c r="LTV42" s="9"/>
      <c r="LTW42" s="9"/>
      <c r="LTX42" s="9"/>
      <c r="LTY42" s="9"/>
      <c r="LTZ42" s="9"/>
      <c r="LUA42" s="9"/>
      <c r="LUB42" s="9"/>
      <c r="LUC42" s="9"/>
      <c r="LUD42" s="9"/>
      <c r="LUE42" s="9"/>
      <c r="LUF42" s="9"/>
      <c r="LUG42" s="9"/>
      <c r="LUH42" s="9"/>
      <c r="LUI42" s="9"/>
      <c r="LUJ42" s="9"/>
      <c r="LUK42" s="9"/>
      <c r="LUL42" s="9"/>
      <c r="LUM42" s="9"/>
      <c r="LUN42" s="9"/>
      <c r="LUO42" s="9"/>
      <c r="LUP42" s="9"/>
      <c r="LUQ42" s="9"/>
      <c r="LUR42" s="9"/>
      <c r="LUS42" s="9"/>
      <c r="LUT42" s="9"/>
      <c r="LUU42" s="9"/>
      <c r="LUV42" s="9"/>
      <c r="LUW42" s="9"/>
      <c r="LUX42" s="9"/>
      <c r="LUY42" s="9"/>
      <c r="LUZ42" s="9"/>
      <c r="LVA42" s="9"/>
      <c r="LVB42" s="9"/>
      <c r="LVC42" s="9"/>
      <c r="LVD42" s="9"/>
      <c r="LVE42" s="9"/>
      <c r="LVF42" s="9"/>
      <c r="LVG42" s="9"/>
      <c r="LVH42" s="9"/>
      <c r="LVI42" s="9"/>
      <c r="LVJ42" s="9"/>
      <c r="LVK42" s="9"/>
      <c r="LVL42" s="9"/>
      <c r="LVM42" s="9"/>
      <c r="LVN42" s="9"/>
      <c r="LVO42" s="9"/>
      <c r="LVP42" s="9"/>
      <c r="LVQ42" s="9"/>
      <c r="LVR42" s="9"/>
      <c r="LVS42" s="9"/>
      <c r="LVT42" s="9"/>
      <c r="LVU42" s="9"/>
      <c r="LVV42" s="9"/>
      <c r="LVW42" s="9"/>
      <c r="LVX42" s="9"/>
      <c r="LVY42" s="9"/>
      <c r="LVZ42" s="9"/>
      <c r="LWA42" s="9"/>
      <c r="LWB42" s="9"/>
      <c r="LWC42" s="9"/>
      <c r="LWD42" s="9"/>
      <c r="LWE42" s="9"/>
      <c r="LWF42" s="9"/>
      <c r="LWG42" s="9"/>
      <c r="LWH42" s="9"/>
      <c r="LWI42" s="9"/>
      <c r="LWJ42" s="9"/>
      <c r="LWK42" s="9"/>
      <c r="LWL42" s="9"/>
      <c r="LWM42" s="9"/>
      <c r="LWN42" s="9"/>
      <c r="LWO42" s="9"/>
      <c r="LWP42" s="9"/>
      <c r="LWQ42" s="9"/>
      <c r="LWR42" s="9"/>
      <c r="LWS42" s="9"/>
      <c r="LWT42" s="9"/>
      <c r="LWU42" s="9"/>
      <c r="LWV42" s="9"/>
      <c r="LWW42" s="9"/>
      <c r="LWX42" s="9"/>
      <c r="LWY42" s="9"/>
      <c r="LWZ42" s="9"/>
      <c r="LXA42" s="9"/>
      <c r="LXB42" s="9"/>
      <c r="LXC42" s="9"/>
      <c r="LXD42" s="9"/>
      <c r="LXE42" s="9"/>
      <c r="LXF42" s="9"/>
      <c r="LXG42" s="9"/>
      <c r="LXH42" s="9"/>
      <c r="LXI42" s="9"/>
      <c r="LXJ42" s="9"/>
      <c r="LXK42" s="9"/>
      <c r="LXL42" s="9"/>
      <c r="LXM42" s="9"/>
      <c r="LXN42" s="9"/>
      <c r="LXO42" s="9"/>
      <c r="LXP42" s="9"/>
      <c r="LXQ42" s="9"/>
      <c r="LXR42" s="9"/>
      <c r="LXS42" s="9"/>
      <c r="LXT42" s="9"/>
      <c r="LXU42" s="9"/>
      <c r="LXV42" s="9"/>
      <c r="LXW42" s="9"/>
      <c r="LXX42" s="9"/>
      <c r="LXY42" s="9"/>
      <c r="LXZ42" s="9"/>
      <c r="LYA42" s="9"/>
      <c r="LYB42" s="9"/>
      <c r="LYC42" s="9"/>
      <c r="LYD42" s="9"/>
      <c r="LYE42" s="9"/>
      <c r="LYF42" s="9"/>
      <c r="LYG42" s="9"/>
      <c r="LYH42" s="9"/>
      <c r="LYI42" s="9"/>
      <c r="LYJ42" s="9"/>
      <c r="LYK42" s="9"/>
      <c r="LYL42" s="9"/>
      <c r="LYM42" s="9"/>
      <c r="LYN42" s="9"/>
      <c r="LYO42" s="9"/>
      <c r="LYP42" s="9"/>
      <c r="LYQ42" s="9"/>
      <c r="LYR42" s="9"/>
      <c r="LYS42" s="9"/>
      <c r="LYT42" s="9"/>
      <c r="LYU42" s="9"/>
      <c r="LYV42" s="9"/>
      <c r="LYW42" s="9"/>
      <c r="LYX42" s="9"/>
      <c r="LYY42" s="9"/>
      <c r="LYZ42" s="9"/>
      <c r="LZA42" s="9"/>
      <c r="LZB42" s="9"/>
      <c r="LZC42" s="9"/>
      <c r="LZD42" s="9"/>
      <c r="LZE42" s="9"/>
      <c r="LZF42" s="9"/>
      <c r="LZG42" s="9"/>
      <c r="LZH42" s="9"/>
      <c r="LZI42" s="9"/>
      <c r="LZJ42" s="9"/>
      <c r="LZK42" s="9"/>
      <c r="LZL42" s="9"/>
      <c r="LZM42" s="9"/>
      <c r="LZN42" s="9"/>
      <c r="LZO42" s="9"/>
      <c r="LZP42" s="9"/>
      <c r="LZQ42" s="9"/>
      <c r="LZR42" s="9"/>
      <c r="LZS42" s="9"/>
      <c r="LZT42" s="9"/>
      <c r="LZU42" s="9"/>
      <c r="LZV42" s="9"/>
      <c r="LZW42" s="9"/>
      <c r="LZX42" s="9"/>
      <c r="LZY42" s="9"/>
      <c r="LZZ42" s="9"/>
      <c r="MAA42" s="9"/>
      <c r="MAB42" s="9"/>
      <c r="MAC42" s="9"/>
      <c r="MAD42" s="9"/>
      <c r="MAE42" s="9"/>
      <c r="MAF42" s="9"/>
      <c r="MAG42" s="9"/>
      <c r="MAH42" s="9"/>
      <c r="MAI42" s="9"/>
      <c r="MAJ42" s="9"/>
      <c r="MAK42" s="9"/>
      <c r="MAL42" s="9"/>
      <c r="MAM42" s="9"/>
      <c r="MAN42" s="9"/>
      <c r="MAO42" s="9"/>
      <c r="MAP42" s="9"/>
      <c r="MAQ42" s="9"/>
      <c r="MAR42" s="9"/>
      <c r="MAS42" s="9"/>
      <c r="MAT42" s="9"/>
      <c r="MAU42" s="9"/>
      <c r="MAV42" s="9"/>
      <c r="MAW42" s="9"/>
      <c r="MAX42" s="9"/>
      <c r="MAY42" s="9"/>
      <c r="MAZ42" s="9"/>
      <c r="MBA42" s="9"/>
      <c r="MBB42" s="9"/>
      <c r="MBC42" s="9"/>
      <c r="MBD42" s="9"/>
      <c r="MBE42" s="9"/>
      <c r="MBF42" s="9"/>
      <c r="MBG42" s="9"/>
      <c r="MBH42" s="9"/>
      <c r="MBI42" s="9"/>
      <c r="MBJ42" s="9"/>
      <c r="MBK42" s="9"/>
      <c r="MBL42" s="9"/>
      <c r="MBM42" s="9"/>
      <c r="MBN42" s="9"/>
      <c r="MBO42" s="9"/>
      <c r="MBP42" s="9"/>
      <c r="MBQ42" s="9"/>
      <c r="MBR42" s="9"/>
      <c r="MBS42" s="9"/>
      <c r="MBT42" s="9"/>
      <c r="MBU42" s="9"/>
      <c r="MBV42" s="9"/>
      <c r="MBW42" s="9"/>
      <c r="MBX42" s="9"/>
      <c r="MBY42" s="9"/>
      <c r="MBZ42" s="9"/>
      <c r="MCA42" s="9"/>
      <c r="MCB42" s="9"/>
      <c r="MCC42" s="9"/>
      <c r="MCD42" s="9"/>
      <c r="MCE42" s="9"/>
      <c r="MCF42" s="9"/>
      <c r="MCG42" s="9"/>
      <c r="MCH42" s="9"/>
      <c r="MCI42" s="9"/>
      <c r="MCJ42" s="9"/>
      <c r="MCK42" s="9"/>
      <c r="MCL42" s="9"/>
      <c r="MCM42" s="9"/>
      <c r="MCN42" s="9"/>
      <c r="MCO42" s="9"/>
      <c r="MCP42" s="9"/>
      <c r="MCQ42" s="9"/>
      <c r="MCR42" s="9"/>
      <c r="MCS42" s="9"/>
      <c r="MCT42" s="9"/>
      <c r="MCU42" s="9"/>
      <c r="MCV42" s="9"/>
      <c r="MCW42" s="9"/>
      <c r="MCX42" s="9"/>
      <c r="MCY42" s="9"/>
      <c r="MCZ42" s="9"/>
      <c r="MDA42" s="9"/>
      <c r="MDB42" s="9"/>
      <c r="MDC42" s="9"/>
      <c r="MDD42" s="9"/>
      <c r="MDE42" s="9"/>
      <c r="MDF42" s="9"/>
      <c r="MDG42" s="9"/>
      <c r="MDH42" s="9"/>
      <c r="MDI42" s="9"/>
      <c r="MDJ42" s="9"/>
      <c r="MDK42" s="9"/>
      <c r="MDL42" s="9"/>
      <c r="MDM42" s="9"/>
      <c r="MDN42" s="9"/>
      <c r="MDO42" s="9"/>
      <c r="MDP42" s="9"/>
      <c r="MDQ42" s="9"/>
      <c r="MDR42" s="9"/>
      <c r="MDS42" s="9"/>
      <c r="MDT42" s="9"/>
      <c r="MDU42" s="9"/>
      <c r="MDV42" s="9"/>
      <c r="MDW42" s="9"/>
      <c r="MDX42" s="9"/>
      <c r="MDY42" s="9"/>
      <c r="MDZ42" s="9"/>
      <c r="MEA42" s="9"/>
      <c r="MEB42" s="9"/>
      <c r="MEC42" s="9"/>
      <c r="MED42" s="9"/>
      <c r="MEE42" s="9"/>
      <c r="MEF42" s="9"/>
      <c r="MEG42" s="9"/>
      <c r="MEH42" s="9"/>
      <c r="MEI42" s="9"/>
      <c r="MEJ42" s="9"/>
      <c r="MEK42" s="9"/>
      <c r="MEL42" s="9"/>
      <c r="MEM42" s="9"/>
      <c r="MEN42" s="9"/>
      <c r="MEO42" s="9"/>
      <c r="MEP42" s="9"/>
      <c r="MEQ42" s="9"/>
      <c r="MER42" s="9"/>
      <c r="MES42" s="9"/>
      <c r="MET42" s="9"/>
      <c r="MEU42" s="9"/>
      <c r="MEV42" s="9"/>
      <c r="MEW42" s="9"/>
      <c r="MEX42" s="9"/>
      <c r="MEY42" s="9"/>
      <c r="MEZ42" s="9"/>
      <c r="MFA42" s="9"/>
      <c r="MFB42" s="9"/>
      <c r="MFC42" s="9"/>
      <c r="MFD42" s="9"/>
      <c r="MFE42" s="9"/>
      <c r="MFF42" s="9"/>
      <c r="MFG42" s="9"/>
      <c r="MFH42" s="9"/>
      <c r="MFI42" s="9"/>
      <c r="MFJ42" s="9"/>
      <c r="MFK42" s="9"/>
      <c r="MFL42" s="9"/>
      <c r="MFM42" s="9"/>
      <c r="MFN42" s="9"/>
      <c r="MFO42" s="9"/>
      <c r="MFP42" s="9"/>
      <c r="MFQ42" s="9"/>
      <c r="MFR42" s="9"/>
      <c r="MFS42" s="9"/>
      <c r="MFT42" s="9"/>
      <c r="MFU42" s="9"/>
      <c r="MFV42" s="9"/>
      <c r="MFW42" s="9"/>
      <c r="MFX42" s="9"/>
      <c r="MFY42" s="9"/>
      <c r="MFZ42" s="9"/>
      <c r="MGA42" s="9"/>
      <c r="MGB42" s="9"/>
      <c r="MGC42" s="9"/>
      <c r="MGD42" s="9"/>
      <c r="MGE42" s="9"/>
      <c r="MGF42" s="9"/>
      <c r="MGG42" s="9"/>
      <c r="MGH42" s="9"/>
      <c r="MGI42" s="9"/>
      <c r="MGJ42" s="9"/>
      <c r="MGK42" s="9"/>
      <c r="MGL42" s="9"/>
      <c r="MGM42" s="9"/>
      <c r="MGN42" s="9"/>
      <c r="MGO42" s="9"/>
      <c r="MGP42" s="9"/>
      <c r="MGQ42" s="9"/>
      <c r="MGR42" s="9"/>
      <c r="MGS42" s="9"/>
      <c r="MGT42" s="9"/>
      <c r="MGU42" s="9"/>
      <c r="MGV42" s="9"/>
      <c r="MGW42" s="9"/>
      <c r="MGX42" s="9"/>
      <c r="MGY42" s="9"/>
      <c r="MGZ42" s="9"/>
      <c r="MHA42" s="9"/>
      <c r="MHB42" s="9"/>
      <c r="MHC42" s="9"/>
      <c r="MHD42" s="9"/>
      <c r="MHE42" s="9"/>
      <c r="MHF42" s="9"/>
      <c r="MHG42" s="9"/>
      <c r="MHH42" s="9"/>
      <c r="MHI42" s="9"/>
      <c r="MHJ42" s="9"/>
      <c r="MHK42" s="9"/>
      <c r="MHL42" s="9"/>
      <c r="MHM42" s="9"/>
      <c r="MHN42" s="9"/>
      <c r="MHO42" s="9"/>
      <c r="MHP42" s="9"/>
      <c r="MHQ42" s="9"/>
      <c r="MHR42" s="9"/>
      <c r="MHS42" s="9"/>
      <c r="MHT42" s="9"/>
      <c r="MHU42" s="9"/>
      <c r="MHV42" s="9"/>
      <c r="MHW42" s="9"/>
      <c r="MHX42" s="9"/>
      <c r="MHY42" s="9"/>
      <c r="MHZ42" s="9"/>
      <c r="MIA42" s="9"/>
      <c r="MIB42" s="9"/>
      <c r="MIC42" s="9"/>
      <c r="MID42" s="9"/>
      <c r="MIE42" s="9"/>
      <c r="MIF42" s="9"/>
      <c r="MIG42" s="9"/>
      <c r="MIH42" s="9"/>
      <c r="MII42" s="9"/>
      <c r="MIJ42" s="9"/>
      <c r="MIK42" s="9"/>
      <c r="MIL42" s="9"/>
      <c r="MIM42" s="9"/>
      <c r="MIN42" s="9"/>
      <c r="MIO42" s="9"/>
      <c r="MIP42" s="9"/>
      <c r="MIQ42" s="9"/>
      <c r="MIR42" s="9"/>
      <c r="MIS42" s="9"/>
      <c r="MIT42" s="9"/>
      <c r="MIU42" s="9"/>
      <c r="MIV42" s="9"/>
      <c r="MIW42" s="9"/>
      <c r="MIX42" s="9"/>
      <c r="MIY42" s="9"/>
      <c r="MIZ42" s="9"/>
      <c r="MJA42" s="9"/>
      <c r="MJB42" s="9"/>
      <c r="MJC42" s="9"/>
      <c r="MJD42" s="9"/>
      <c r="MJE42" s="9"/>
      <c r="MJF42" s="9"/>
      <c r="MJG42" s="9"/>
      <c r="MJH42" s="9"/>
      <c r="MJI42" s="9"/>
      <c r="MJJ42" s="9"/>
      <c r="MJK42" s="9"/>
      <c r="MJL42" s="9"/>
      <c r="MJM42" s="9"/>
      <c r="MJN42" s="9"/>
      <c r="MJO42" s="9"/>
      <c r="MJP42" s="9"/>
      <c r="MJQ42" s="9"/>
      <c r="MJR42" s="9"/>
      <c r="MJS42" s="9"/>
      <c r="MJT42" s="9"/>
      <c r="MJU42" s="9"/>
      <c r="MJV42" s="9"/>
      <c r="MJW42" s="9"/>
      <c r="MJX42" s="9"/>
      <c r="MJY42" s="9"/>
      <c r="MJZ42" s="9"/>
      <c r="MKA42" s="9"/>
      <c r="MKB42" s="9"/>
      <c r="MKC42" s="9"/>
      <c r="MKD42" s="9"/>
      <c r="MKE42" s="9"/>
      <c r="MKF42" s="9"/>
      <c r="MKG42" s="9"/>
      <c r="MKH42" s="9"/>
      <c r="MKI42" s="9"/>
      <c r="MKJ42" s="9"/>
      <c r="MKK42" s="9"/>
      <c r="MKL42" s="9"/>
      <c r="MKM42" s="9"/>
      <c r="MKN42" s="9"/>
      <c r="MKO42" s="9"/>
      <c r="MKP42" s="9"/>
      <c r="MKQ42" s="9"/>
      <c r="MKR42" s="9"/>
      <c r="MKS42" s="9"/>
      <c r="MKT42" s="9"/>
      <c r="MKU42" s="9"/>
      <c r="MKV42" s="9"/>
      <c r="MKW42" s="9"/>
      <c r="MKX42" s="9"/>
      <c r="MKY42" s="9"/>
      <c r="MKZ42" s="9"/>
      <c r="MLA42" s="9"/>
      <c r="MLB42" s="9"/>
      <c r="MLC42" s="9"/>
      <c r="MLD42" s="9"/>
      <c r="MLE42" s="9"/>
      <c r="MLF42" s="9"/>
      <c r="MLG42" s="9"/>
      <c r="MLH42" s="9"/>
      <c r="MLI42" s="9"/>
      <c r="MLJ42" s="9"/>
      <c r="MLK42" s="9"/>
      <c r="MLL42" s="9"/>
      <c r="MLM42" s="9"/>
      <c r="MLN42" s="9"/>
      <c r="MLO42" s="9"/>
      <c r="MLP42" s="9"/>
      <c r="MLQ42" s="9"/>
      <c r="MLR42" s="9"/>
      <c r="MLS42" s="9"/>
      <c r="MLT42" s="9"/>
      <c r="MLU42" s="9"/>
      <c r="MLV42" s="9"/>
      <c r="MLW42" s="9"/>
      <c r="MLX42" s="9"/>
      <c r="MLY42" s="9"/>
      <c r="MLZ42" s="9"/>
      <c r="MMA42" s="9"/>
      <c r="MMB42" s="9"/>
      <c r="MMC42" s="9"/>
      <c r="MMD42" s="9"/>
      <c r="MME42" s="9"/>
      <c r="MMF42" s="9"/>
      <c r="MMG42" s="9"/>
      <c r="MMH42" s="9"/>
      <c r="MMI42" s="9"/>
      <c r="MMJ42" s="9"/>
      <c r="MMK42" s="9"/>
      <c r="MML42" s="9"/>
      <c r="MMM42" s="9"/>
      <c r="MMN42" s="9"/>
      <c r="MMO42" s="9"/>
      <c r="MMP42" s="9"/>
      <c r="MMQ42" s="9"/>
      <c r="MMR42" s="9"/>
      <c r="MMS42" s="9"/>
      <c r="MMT42" s="9"/>
      <c r="MMU42" s="9"/>
      <c r="MMV42" s="9"/>
      <c r="MMW42" s="9"/>
      <c r="MMX42" s="9"/>
      <c r="MMY42" s="9"/>
      <c r="MMZ42" s="9"/>
      <c r="MNA42" s="9"/>
      <c r="MNB42" s="9"/>
      <c r="MNC42" s="9"/>
      <c r="MND42" s="9"/>
      <c r="MNE42" s="9"/>
      <c r="MNF42" s="9"/>
      <c r="MNG42" s="9"/>
      <c r="MNH42" s="9"/>
      <c r="MNI42" s="9"/>
      <c r="MNJ42" s="9"/>
      <c r="MNK42" s="9"/>
      <c r="MNL42" s="9"/>
      <c r="MNM42" s="9"/>
      <c r="MNN42" s="9"/>
      <c r="MNO42" s="9"/>
      <c r="MNP42" s="9"/>
      <c r="MNQ42" s="9"/>
      <c r="MNR42" s="9"/>
      <c r="MNS42" s="9"/>
      <c r="MNT42" s="9"/>
      <c r="MNU42" s="9"/>
      <c r="MNV42" s="9"/>
      <c r="MNW42" s="9"/>
      <c r="MNX42" s="9"/>
      <c r="MNY42" s="9"/>
      <c r="MNZ42" s="9"/>
      <c r="MOA42" s="9"/>
      <c r="MOB42" s="9"/>
      <c r="MOC42" s="9"/>
      <c r="MOD42" s="9"/>
      <c r="MOE42" s="9"/>
      <c r="MOF42" s="9"/>
      <c r="MOG42" s="9"/>
      <c r="MOH42" s="9"/>
      <c r="MOI42" s="9"/>
      <c r="MOJ42" s="9"/>
      <c r="MOK42" s="9"/>
      <c r="MOL42" s="9"/>
      <c r="MOM42" s="9"/>
      <c r="MON42" s="9"/>
      <c r="MOO42" s="9"/>
      <c r="MOP42" s="9"/>
      <c r="MOQ42" s="9"/>
      <c r="MOR42" s="9"/>
      <c r="MOS42" s="9"/>
      <c r="MOT42" s="9"/>
      <c r="MOU42" s="9"/>
      <c r="MOV42" s="9"/>
      <c r="MOW42" s="9"/>
      <c r="MOX42" s="9"/>
      <c r="MOY42" s="9"/>
      <c r="MOZ42" s="9"/>
      <c r="MPA42" s="9"/>
      <c r="MPB42" s="9"/>
      <c r="MPC42" s="9"/>
      <c r="MPD42" s="9"/>
      <c r="MPE42" s="9"/>
      <c r="MPF42" s="9"/>
      <c r="MPG42" s="9"/>
      <c r="MPH42" s="9"/>
      <c r="MPI42" s="9"/>
      <c r="MPJ42" s="9"/>
      <c r="MPK42" s="9"/>
      <c r="MPL42" s="9"/>
      <c r="MPM42" s="9"/>
      <c r="MPN42" s="9"/>
      <c r="MPO42" s="9"/>
      <c r="MPP42" s="9"/>
      <c r="MPQ42" s="9"/>
      <c r="MPR42" s="9"/>
      <c r="MPS42" s="9"/>
      <c r="MPT42" s="9"/>
      <c r="MPU42" s="9"/>
      <c r="MPV42" s="9"/>
      <c r="MPW42" s="9"/>
      <c r="MPX42" s="9"/>
      <c r="MPY42" s="9"/>
      <c r="MPZ42" s="9"/>
      <c r="MQA42" s="9"/>
      <c r="MQB42" s="9"/>
      <c r="MQC42" s="9"/>
      <c r="MQD42" s="9"/>
      <c r="MQE42" s="9"/>
      <c r="MQF42" s="9"/>
      <c r="MQG42" s="9"/>
      <c r="MQH42" s="9"/>
      <c r="MQI42" s="9"/>
      <c r="MQJ42" s="9"/>
      <c r="MQK42" s="9"/>
      <c r="MQL42" s="9"/>
      <c r="MQM42" s="9"/>
      <c r="MQN42" s="9"/>
      <c r="MQO42" s="9"/>
      <c r="MQP42" s="9"/>
      <c r="MQQ42" s="9"/>
      <c r="MQR42" s="9"/>
      <c r="MQS42" s="9"/>
      <c r="MQT42" s="9"/>
      <c r="MQU42" s="9"/>
      <c r="MQV42" s="9"/>
      <c r="MQW42" s="9"/>
      <c r="MQX42" s="9"/>
      <c r="MQY42" s="9"/>
      <c r="MQZ42" s="9"/>
      <c r="MRA42" s="9"/>
      <c r="MRB42" s="9"/>
      <c r="MRC42" s="9"/>
      <c r="MRD42" s="9"/>
      <c r="MRE42" s="9"/>
      <c r="MRF42" s="9"/>
      <c r="MRG42" s="9"/>
      <c r="MRH42" s="9"/>
      <c r="MRI42" s="9"/>
      <c r="MRJ42" s="9"/>
      <c r="MRK42" s="9"/>
      <c r="MRL42" s="9"/>
      <c r="MRM42" s="9"/>
      <c r="MRN42" s="9"/>
      <c r="MRO42" s="9"/>
      <c r="MRP42" s="9"/>
      <c r="MRQ42" s="9"/>
      <c r="MRR42" s="9"/>
      <c r="MRS42" s="9"/>
      <c r="MRT42" s="9"/>
      <c r="MRU42" s="9"/>
      <c r="MRV42" s="9"/>
      <c r="MRW42" s="9"/>
      <c r="MRX42" s="9"/>
      <c r="MRY42" s="9"/>
      <c r="MRZ42" s="9"/>
      <c r="MSA42" s="9"/>
      <c r="MSB42" s="9"/>
      <c r="MSC42" s="9"/>
      <c r="MSD42" s="9"/>
      <c r="MSE42" s="9"/>
      <c r="MSF42" s="9"/>
      <c r="MSG42" s="9"/>
      <c r="MSH42" s="9"/>
      <c r="MSI42" s="9"/>
      <c r="MSJ42" s="9"/>
      <c r="MSK42" s="9"/>
      <c r="MSL42" s="9"/>
      <c r="MSM42" s="9"/>
      <c r="MSN42" s="9"/>
      <c r="MSO42" s="9"/>
      <c r="MSP42" s="9"/>
      <c r="MSQ42" s="9"/>
      <c r="MSR42" s="9"/>
      <c r="MSS42" s="9"/>
      <c r="MST42" s="9"/>
      <c r="MSU42" s="9"/>
      <c r="MSV42" s="9"/>
      <c r="MSW42" s="9"/>
      <c r="MSX42" s="9"/>
      <c r="MSY42" s="9"/>
      <c r="MSZ42" s="9"/>
      <c r="MTA42" s="9"/>
      <c r="MTB42" s="9"/>
      <c r="MTC42" s="9"/>
      <c r="MTD42" s="9"/>
      <c r="MTE42" s="9"/>
      <c r="MTF42" s="9"/>
      <c r="MTG42" s="9"/>
      <c r="MTH42" s="9"/>
      <c r="MTI42" s="9"/>
      <c r="MTJ42" s="9"/>
      <c r="MTK42" s="9"/>
      <c r="MTL42" s="9"/>
      <c r="MTM42" s="9"/>
      <c r="MTN42" s="9"/>
      <c r="MTO42" s="9"/>
      <c r="MTP42" s="9"/>
      <c r="MTQ42" s="9"/>
      <c r="MTR42" s="9"/>
      <c r="MTS42" s="9"/>
      <c r="MTT42" s="9"/>
      <c r="MTU42" s="9"/>
      <c r="MTV42" s="9"/>
      <c r="MTW42" s="9"/>
      <c r="MTX42" s="9"/>
      <c r="MTY42" s="9"/>
      <c r="MTZ42" s="9"/>
      <c r="MUA42" s="9"/>
      <c r="MUB42" s="9"/>
      <c r="MUC42" s="9"/>
      <c r="MUD42" s="9"/>
      <c r="MUE42" s="9"/>
      <c r="MUF42" s="9"/>
      <c r="MUG42" s="9"/>
      <c r="MUH42" s="9"/>
      <c r="MUI42" s="9"/>
      <c r="MUJ42" s="9"/>
      <c r="MUK42" s="9"/>
      <c r="MUL42" s="9"/>
      <c r="MUM42" s="9"/>
      <c r="MUN42" s="9"/>
      <c r="MUO42" s="9"/>
      <c r="MUP42" s="9"/>
      <c r="MUQ42" s="9"/>
      <c r="MUR42" s="9"/>
      <c r="MUS42" s="9"/>
      <c r="MUT42" s="9"/>
      <c r="MUU42" s="9"/>
      <c r="MUV42" s="9"/>
      <c r="MUW42" s="9"/>
      <c r="MUX42" s="9"/>
      <c r="MUY42" s="9"/>
      <c r="MUZ42" s="9"/>
      <c r="MVA42" s="9"/>
      <c r="MVB42" s="9"/>
      <c r="MVC42" s="9"/>
      <c r="MVD42" s="9"/>
      <c r="MVE42" s="9"/>
      <c r="MVF42" s="9"/>
      <c r="MVG42" s="9"/>
      <c r="MVH42" s="9"/>
      <c r="MVI42" s="9"/>
      <c r="MVJ42" s="9"/>
      <c r="MVK42" s="9"/>
      <c r="MVL42" s="9"/>
      <c r="MVM42" s="9"/>
      <c r="MVN42" s="9"/>
      <c r="MVO42" s="9"/>
      <c r="MVP42" s="9"/>
      <c r="MVQ42" s="9"/>
      <c r="MVR42" s="9"/>
      <c r="MVS42" s="9"/>
      <c r="MVT42" s="9"/>
      <c r="MVU42" s="9"/>
      <c r="MVV42" s="9"/>
      <c r="MVW42" s="9"/>
      <c r="MVX42" s="9"/>
      <c r="MVY42" s="9"/>
      <c r="MVZ42" s="9"/>
      <c r="MWA42" s="9"/>
      <c r="MWB42" s="9"/>
      <c r="MWC42" s="9"/>
      <c r="MWD42" s="9"/>
      <c r="MWE42" s="9"/>
      <c r="MWF42" s="9"/>
      <c r="MWG42" s="9"/>
      <c r="MWH42" s="9"/>
      <c r="MWI42" s="9"/>
      <c r="MWJ42" s="9"/>
      <c r="MWK42" s="9"/>
      <c r="MWL42" s="9"/>
      <c r="MWM42" s="9"/>
      <c r="MWN42" s="9"/>
      <c r="MWO42" s="9"/>
      <c r="MWP42" s="9"/>
      <c r="MWQ42" s="9"/>
      <c r="MWR42" s="9"/>
      <c r="MWS42" s="9"/>
      <c r="MWT42" s="9"/>
      <c r="MWU42" s="9"/>
      <c r="MWV42" s="9"/>
      <c r="MWW42" s="9"/>
      <c r="MWX42" s="9"/>
      <c r="MWY42" s="9"/>
      <c r="MWZ42" s="9"/>
      <c r="MXA42" s="9"/>
      <c r="MXB42" s="9"/>
      <c r="MXC42" s="9"/>
      <c r="MXD42" s="9"/>
      <c r="MXE42" s="9"/>
      <c r="MXF42" s="9"/>
      <c r="MXG42" s="9"/>
      <c r="MXH42" s="9"/>
      <c r="MXI42" s="9"/>
      <c r="MXJ42" s="9"/>
      <c r="MXK42" s="9"/>
      <c r="MXL42" s="9"/>
      <c r="MXM42" s="9"/>
      <c r="MXN42" s="9"/>
      <c r="MXO42" s="9"/>
      <c r="MXP42" s="9"/>
      <c r="MXQ42" s="9"/>
      <c r="MXR42" s="9"/>
      <c r="MXS42" s="9"/>
      <c r="MXT42" s="9"/>
      <c r="MXU42" s="9"/>
      <c r="MXV42" s="9"/>
      <c r="MXW42" s="9"/>
      <c r="MXX42" s="9"/>
      <c r="MXY42" s="9"/>
      <c r="MXZ42" s="9"/>
      <c r="MYA42" s="9"/>
      <c r="MYB42" s="9"/>
      <c r="MYC42" s="9"/>
      <c r="MYD42" s="9"/>
      <c r="MYE42" s="9"/>
      <c r="MYF42" s="9"/>
      <c r="MYG42" s="9"/>
      <c r="MYH42" s="9"/>
      <c r="MYI42" s="9"/>
      <c r="MYJ42" s="9"/>
      <c r="MYK42" s="9"/>
      <c r="MYL42" s="9"/>
      <c r="MYM42" s="9"/>
      <c r="MYN42" s="9"/>
      <c r="MYO42" s="9"/>
      <c r="MYP42" s="9"/>
      <c r="MYQ42" s="9"/>
      <c r="MYR42" s="9"/>
      <c r="MYS42" s="9"/>
      <c r="MYT42" s="9"/>
      <c r="MYU42" s="9"/>
      <c r="MYV42" s="9"/>
      <c r="MYW42" s="9"/>
      <c r="MYX42" s="9"/>
      <c r="MYY42" s="9"/>
      <c r="MYZ42" s="9"/>
      <c r="MZA42" s="9"/>
      <c r="MZB42" s="9"/>
      <c r="MZC42" s="9"/>
      <c r="MZD42" s="9"/>
      <c r="MZE42" s="9"/>
      <c r="MZF42" s="9"/>
      <c r="MZG42" s="9"/>
      <c r="MZH42" s="9"/>
      <c r="MZI42" s="9"/>
      <c r="MZJ42" s="9"/>
      <c r="MZK42" s="9"/>
      <c r="MZL42" s="9"/>
      <c r="MZM42" s="9"/>
      <c r="MZN42" s="9"/>
      <c r="MZO42" s="9"/>
      <c r="MZP42" s="9"/>
      <c r="MZQ42" s="9"/>
      <c r="MZR42" s="9"/>
      <c r="MZS42" s="9"/>
      <c r="MZT42" s="9"/>
      <c r="MZU42" s="9"/>
      <c r="MZV42" s="9"/>
      <c r="MZW42" s="9"/>
      <c r="MZX42" s="9"/>
      <c r="MZY42" s="9"/>
      <c r="MZZ42" s="9"/>
      <c r="NAA42" s="9"/>
      <c r="NAB42" s="9"/>
      <c r="NAC42" s="9"/>
      <c r="NAD42" s="9"/>
      <c r="NAE42" s="9"/>
      <c r="NAF42" s="9"/>
      <c r="NAG42" s="9"/>
      <c r="NAH42" s="9"/>
      <c r="NAI42" s="9"/>
      <c r="NAJ42" s="9"/>
      <c r="NAK42" s="9"/>
      <c r="NAL42" s="9"/>
      <c r="NAM42" s="9"/>
      <c r="NAN42" s="9"/>
      <c r="NAO42" s="9"/>
      <c r="NAP42" s="9"/>
      <c r="NAQ42" s="9"/>
      <c r="NAR42" s="9"/>
      <c r="NAS42" s="9"/>
      <c r="NAT42" s="9"/>
      <c r="NAU42" s="9"/>
      <c r="NAV42" s="9"/>
      <c r="NAW42" s="9"/>
      <c r="NAX42" s="9"/>
      <c r="NAY42" s="9"/>
      <c r="NAZ42" s="9"/>
      <c r="NBA42" s="9"/>
      <c r="NBB42" s="9"/>
      <c r="NBC42" s="9"/>
      <c r="NBD42" s="9"/>
      <c r="NBE42" s="9"/>
      <c r="NBF42" s="9"/>
      <c r="NBG42" s="9"/>
      <c r="NBH42" s="9"/>
      <c r="NBI42" s="9"/>
      <c r="NBJ42" s="9"/>
      <c r="NBK42" s="9"/>
      <c r="NBL42" s="9"/>
      <c r="NBM42" s="9"/>
      <c r="NBN42" s="9"/>
      <c r="NBO42" s="9"/>
      <c r="NBP42" s="9"/>
      <c r="NBQ42" s="9"/>
      <c r="NBR42" s="9"/>
      <c r="NBS42" s="9"/>
      <c r="NBT42" s="9"/>
      <c r="NBU42" s="9"/>
      <c r="NBV42" s="9"/>
      <c r="NBW42" s="9"/>
      <c r="NBX42" s="9"/>
      <c r="NBY42" s="9"/>
      <c r="NBZ42" s="9"/>
      <c r="NCA42" s="9"/>
      <c r="NCB42" s="9"/>
      <c r="NCC42" s="9"/>
      <c r="NCD42" s="9"/>
      <c r="NCE42" s="9"/>
      <c r="NCF42" s="9"/>
      <c r="NCG42" s="9"/>
      <c r="NCH42" s="9"/>
      <c r="NCI42" s="9"/>
      <c r="NCJ42" s="9"/>
      <c r="NCK42" s="9"/>
      <c r="NCL42" s="9"/>
      <c r="NCM42" s="9"/>
      <c r="NCN42" s="9"/>
      <c r="NCO42" s="9"/>
      <c r="NCP42" s="9"/>
      <c r="NCQ42" s="9"/>
      <c r="NCR42" s="9"/>
      <c r="NCS42" s="9"/>
      <c r="NCT42" s="9"/>
      <c r="NCU42" s="9"/>
      <c r="NCV42" s="9"/>
      <c r="NCW42" s="9"/>
      <c r="NCX42" s="9"/>
      <c r="NCY42" s="9"/>
      <c r="NCZ42" s="9"/>
      <c r="NDA42" s="9"/>
      <c r="NDB42" s="9"/>
      <c r="NDC42" s="9"/>
      <c r="NDD42" s="9"/>
      <c r="NDE42" s="9"/>
      <c r="NDF42" s="9"/>
      <c r="NDG42" s="9"/>
      <c r="NDH42" s="9"/>
      <c r="NDI42" s="9"/>
      <c r="NDJ42" s="9"/>
      <c r="NDK42" s="9"/>
      <c r="NDL42" s="9"/>
      <c r="NDM42" s="9"/>
      <c r="NDN42" s="9"/>
      <c r="NDO42" s="9"/>
      <c r="NDP42" s="9"/>
      <c r="NDQ42" s="9"/>
      <c r="NDR42" s="9"/>
      <c r="NDS42" s="9"/>
      <c r="NDT42" s="9"/>
      <c r="NDU42" s="9"/>
      <c r="NDV42" s="9"/>
      <c r="NDW42" s="9"/>
      <c r="NDX42" s="9"/>
      <c r="NDY42" s="9"/>
      <c r="NDZ42" s="9"/>
      <c r="NEA42" s="9"/>
      <c r="NEB42" s="9"/>
      <c r="NEC42" s="9"/>
      <c r="NED42" s="9"/>
      <c r="NEE42" s="9"/>
      <c r="NEF42" s="9"/>
      <c r="NEG42" s="9"/>
      <c r="NEH42" s="9"/>
      <c r="NEI42" s="9"/>
      <c r="NEJ42" s="9"/>
      <c r="NEK42" s="9"/>
      <c r="NEL42" s="9"/>
      <c r="NEM42" s="9"/>
      <c r="NEN42" s="9"/>
      <c r="NEO42" s="9"/>
      <c r="NEP42" s="9"/>
      <c r="NEQ42" s="9"/>
      <c r="NER42" s="9"/>
      <c r="NES42" s="9"/>
      <c r="NET42" s="9"/>
      <c r="NEU42" s="9"/>
      <c r="NEV42" s="9"/>
      <c r="NEW42" s="9"/>
      <c r="NEX42" s="9"/>
      <c r="NEY42" s="9"/>
      <c r="NEZ42" s="9"/>
      <c r="NFA42" s="9"/>
      <c r="NFB42" s="9"/>
      <c r="NFC42" s="9"/>
      <c r="NFD42" s="9"/>
      <c r="NFE42" s="9"/>
      <c r="NFF42" s="9"/>
      <c r="NFG42" s="9"/>
      <c r="NFH42" s="9"/>
      <c r="NFI42" s="9"/>
      <c r="NFJ42" s="9"/>
      <c r="NFK42" s="9"/>
      <c r="NFL42" s="9"/>
      <c r="NFM42" s="9"/>
      <c r="NFN42" s="9"/>
      <c r="NFO42" s="9"/>
      <c r="NFP42" s="9"/>
      <c r="NFQ42" s="9"/>
      <c r="NFR42" s="9"/>
      <c r="NFS42" s="9"/>
      <c r="NFT42" s="9"/>
      <c r="NFU42" s="9"/>
      <c r="NFV42" s="9"/>
      <c r="NFW42" s="9"/>
      <c r="NFX42" s="9"/>
      <c r="NFY42" s="9"/>
      <c r="NFZ42" s="9"/>
      <c r="NGA42" s="9"/>
      <c r="NGB42" s="9"/>
      <c r="NGC42" s="9"/>
      <c r="NGD42" s="9"/>
      <c r="NGE42" s="9"/>
      <c r="NGF42" s="9"/>
      <c r="NGG42" s="9"/>
      <c r="NGH42" s="9"/>
      <c r="NGI42" s="9"/>
      <c r="NGJ42" s="9"/>
      <c r="NGK42" s="9"/>
      <c r="NGL42" s="9"/>
      <c r="NGM42" s="9"/>
      <c r="NGN42" s="9"/>
      <c r="NGO42" s="9"/>
      <c r="NGP42" s="9"/>
      <c r="NGQ42" s="9"/>
      <c r="NGR42" s="9"/>
      <c r="NGS42" s="9"/>
      <c r="NGT42" s="9"/>
      <c r="NGU42" s="9"/>
      <c r="NGV42" s="9"/>
      <c r="NGW42" s="9"/>
      <c r="NGX42" s="9"/>
      <c r="NGY42" s="9"/>
      <c r="NGZ42" s="9"/>
      <c r="NHA42" s="9"/>
      <c r="NHB42" s="9"/>
      <c r="NHC42" s="9"/>
      <c r="NHD42" s="9"/>
      <c r="NHE42" s="9"/>
      <c r="NHF42" s="9"/>
      <c r="NHG42" s="9"/>
      <c r="NHH42" s="9"/>
      <c r="NHI42" s="9"/>
      <c r="NHJ42" s="9"/>
      <c r="NHK42" s="9"/>
      <c r="NHL42" s="9"/>
      <c r="NHM42" s="9"/>
      <c r="NHN42" s="9"/>
      <c r="NHO42" s="9"/>
      <c r="NHP42" s="9"/>
      <c r="NHQ42" s="9"/>
      <c r="NHR42" s="9"/>
      <c r="NHS42" s="9"/>
      <c r="NHT42" s="9"/>
      <c r="NHU42" s="9"/>
      <c r="NHV42" s="9"/>
      <c r="NHW42" s="9"/>
      <c r="NHX42" s="9"/>
      <c r="NHY42" s="9"/>
      <c r="NHZ42" s="9"/>
      <c r="NIA42" s="9"/>
      <c r="NIB42" s="9"/>
      <c r="NIC42" s="9"/>
      <c r="NID42" s="9"/>
      <c r="NIE42" s="9"/>
      <c r="NIF42" s="9"/>
      <c r="NIG42" s="9"/>
      <c r="NIH42" s="9"/>
      <c r="NII42" s="9"/>
      <c r="NIJ42" s="9"/>
      <c r="NIK42" s="9"/>
      <c r="NIL42" s="9"/>
      <c r="NIM42" s="9"/>
      <c r="NIN42" s="9"/>
      <c r="NIO42" s="9"/>
      <c r="NIP42" s="9"/>
      <c r="NIQ42" s="9"/>
      <c r="NIR42" s="9"/>
      <c r="NIS42" s="9"/>
      <c r="NIT42" s="9"/>
      <c r="NIU42" s="9"/>
      <c r="NIV42" s="9"/>
      <c r="NIW42" s="9"/>
      <c r="NIX42" s="9"/>
      <c r="NIY42" s="9"/>
      <c r="NIZ42" s="9"/>
      <c r="NJA42" s="9"/>
      <c r="NJB42" s="9"/>
      <c r="NJC42" s="9"/>
      <c r="NJD42" s="9"/>
      <c r="NJE42" s="9"/>
      <c r="NJF42" s="9"/>
      <c r="NJG42" s="9"/>
      <c r="NJH42" s="9"/>
      <c r="NJI42" s="9"/>
      <c r="NJJ42" s="9"/>
      <c r="NJK42" s="9"/>
      <c r="NJL42" s="9"/>
      <c r="NJM42" s="9"/>
      <c r="NJN42" s="9"/>
      <c r="NJO42" s="9"/>
      <c r="NJP42" s="9"/>
      <c r="NJQ42" s="9"/>
      <c r="NJR42" s="9"/>
      <c r="NJS42" s="9"/>
      <c r="NJT42" s="9"/>
      <c r="NJU42" s="9"/>
      <c r="NJV42" s="9"/>
      <c r="NJW42" s="9"/>
      <c r="NJX42" s="9"/>
      <c r="NJY42" s="9"/>
      <c r="NJZ42" s="9"/>
      <c r="NKA42" s="9"/>
      <c r="NKB42" s="9"/>
      <c r="NKC42" s="9"/>
      <c r="NKD42" s="9"/>
      <c r="NKE42" s="9"/>
      <c r="NKF42" s="9"/>
      <c r="NKG42" s="9"/>
      <c r="NKH42" s="9"/>
      <c r="NKI42" s="9"/>
      <c r="NKJ42" s="9"/>
      <c r="NKK42" s="9"/>
      <c r="NKL42" s="9"/>
      <c r="NKM42" s="9"/>
      <c r="NKN42" s="9"/>
      <c r="NKO42" s="9"/>
      <c r="NKP42" s="9"/>
      <c r="NKQ42" s="9"/>
      <c r="NKR42" s="9"/>
      <c r="NKS42" s="9"/>
      <c r="NKT42" s="9"/>
      <c r="NKU42" s="9"/>
      <c r="NKV42" s="9"/>
      <c r="NKW42" s="9"/>
      <c r="NKX42" s="9"/>
      <c r="NKY42" s="9"/>
      <c r="NKZ42" s="9"/>
      <c r="NLA42" s="9"/>
      <c r="NLB42" s="9"/>
      <c r="NLC42" s="9"/>
      <c r="NLD42" s="9"/>
      <c r="NLE42" s="9"/>
      <c r="NLF42" s="9"/>
      <c r="NLG42" s="9"/>
      <c r="NLH42" s="9"/>
      <c r="NLI42" s="9"/>
      <c r="NLJ42" s="9"/>
      <c r="NLK42" s="9"/>
      <c r="NLL42" s="9"/>
      <c r="NLM42" s="9"/>
      <c r="NLN42" s="9"/>
      <c r="NLO42" s="9"/>
      <c r="NLP42" s="9"/>
      <c r="NLQ42" s="9"/>
      <c r="NLR42" s="9"/>
      <c r="NLS42" s="9"/>
      <c r="NLT42" s="9"/>
      <c r="NLU42" s="9"/>
      <c r="NLV42" s="9"/>
      <c r="NLW42" s="9"/>
      <c r="NLX42" s="9"/>
      <c r="NLY42" s="9"/>
      <c r="NLZ42" s="9"/>
      <c r="NMA42" s="9"/>
      <c r="NMB42" s="9"/>
      <c r="NMC42" s="9"/>
      <c r="NMD42" s="9"/>
      <c r="NME42" s="9"/>
      <c r="NMF42" s="9"/>
      <c r="NMG42" s="9"/>
      <c r="NMH42" s="9"/>
      <c r="NMI42" s="9"/>
      <c r="NMJ42" s="9"/>
      <c r="NMK42" s="9"/>
      <c r="NML42" s="9"/>
      <c r="NMM42" s="9"/>
      <c r="NMN42" s="9"/>
      <c r="NMO42" s="9"/>
      <c r="NMP42" s="9"/>
      <c r="NMQ42" s="9"/>
      <c r="NMR42" s="9"/>
      <c r="NMS42" s="9"/>
      <c r="NMT42" s="9"/>
      <c r="NMU42" s="9"/>
      <c r="NMV42" s="9"/>
      <c r="NMW42" s="9"/>
      <c r="NMX42" s="9"/>
      <c r="NMY42" s="9"/>
      <c r="NMZ42" s="9"/>
      <c r="NNA42" s="9"/>
      <c r="NNB42" s="9"/>
      <c r="NNC42" s="9"/>
      <c r="NND42" s="9"/>
      <c r="NNE42" s="9"/>
      <c r="NNF42" s="9"/>
      <c r="NNG42" s="9"/>
      <c r="NNH42" s="9"/>
      <c r="NNI42" s="9"/>
      <c r="NNJ42" s="9"/>
      <c r="NNK42" s="9"/>
      <c r="NNL42" s="9"/>
      <c r="NNM42" s="9"/>
      <c r="NNN42" s="9"/>
      <c r="NNO42" s="9"/>
      <c r="NNP42" s="9"/>
      <c r="NNQ42" s="9"/>
      <c r="NNR42" s="9"/>
      <c r="NNS42" s="9"/>
      <c r="NNT42" s="9"/>
      <c r="NNU42" s="9"/>
      <c r="NNV42" s="9"/>
      <c r="NNW42" s="9"/>
      <c r="NNX42" s="9"/>
      <c r="NNY42" s="9"/>
      <c r="NNZ42" s="9"/>
      <c r="NOA42" s="9"/>
      <c r="NOB42" s="9"/>
      <c r="NOC42" s="9"/>
      <c r="NOD42" s="9"/>
      <c r="NOE42" s="9"/>
      <c r="NOF42" s="9"/>
      <c r="NOG42" s="9"/>
      <c r="NOH42" s="9"/>
      <c r="NOI42" s="9"/>
      <c r="NOJ42" s="9"/>
      <c r="NOK42" s="9"/>
      <c r="NOL42" s="9"/>
      <c r="NOM42" s="9"/>
      <c r="NON42" s="9"/>
      <c r="NOO42" s="9"/>
      <c r="NOP42" s="9"/>
      <c r="NOQ42" s="9"/>
      <c r="NOR42" s="9"/>
      <c r="NOS42" s="9"/>
      <c r="NOT42" s="9"/>
      <c r="NOU42" s="9"/>
      <c r="NOV42" s="9"/>
      <c r="NOW42" s="9"/>
      <c r="NOX42" s="9"/>
      <c r="NOY42" s="9"/>
      <c r="NOZ42" s="9"/>
      <c r="NPA42" s="9"/>
      <c r="NPB42" s="9"/>
      <c r="NPC42" s="9"/>
      <c r="NPD42" s="9"/>
      <c r="NPE42" s="9"/>
      <c r="NPF42" s="9"/>
      <c r="NPG42" s="9"/>
      <c r="NPH42" s="9"/>
      <c r="NPI42" s="9"/>
      <c r="NPJ42" s="9"/>
      <c r="NPK42" s="9"/>
      <c r="NPL42" s="9"/>
      <c r="NPM42" s="9"/>
      <c r="NPN42" s="9"/>
      <c r="NPO42" s="9"/>
      <c r="NPP42" s="9"/>
      <c r="NPQ42" s="9"/>
      <c r="NPR42" s="9"/>
      <c r="NPS42" s="9"/>
      <c r="NPT42" s="9"/>
      <c r="NPU42" s="9"/>
      <c r="NPV42" s="9"/>
      <c r="NPW42" s="9"/>
      <c r="NPX42" s="9"/>
      <c r="NPY42" s="9"/>
      <c r="NPZ42" s="9"/>
      <c r="NQA42" s="9"/>
      <c r="NQB42" s="9"/>
      <c r="NQC42" s="9"/>
      <c r="NQD42" s="9"/>
      <c r="NQE42" s="9"/>
      <c r="NQF42" s="9"/>
      <c r="NQG42" s="9"/>
      <c r="NQH42" s="9"/>
      <c r="NQI42" s="9"/>
      <c r="NQJ42" s="9"/>
      <c r="NQK42" s="9"/>
      <c r="NQL42" s="9"/>
      <c r="NQM42" s="9"/>
      <c r="NQN42" s="9"/>
      <c r="NQO42" s="9"/>
      <c r="NQP42" s="9"/>
      <c r="NQQ42" s="9"/>
      <c r="NQR42" s="9"/>
      <c r="NQS42" s="9"/>
      <c r="NQT42" s="9"/>
      <c r="NQU42" s="9"/>
      <c r="NQV42" s="9"/>
      <c r="NQW42" s="9"/>
      <c r="NQX42" s="9"/>
      <c r="NQY42" s="9"/>
      <c r="NQZ42" s="9"/>
      <c r="NRA42" s="9"/>
      <c r="NRB42" s="9"/>
      <c r="NRC42" s="9"/>
      <c r="NRD42" s="9"/>
      <c r="NRE42" s="9"/>
      <c r="NRF42" s="9"/>
      <c r="NRG42" s="9"/>
      <c r="NRH42" s="9"/>
      <c r="NRI42" s="9"/>
      <c r="NRJ42" s="9"/>
      <c r="NRK42" s="9"/>
      <c r="NRL42" s="9"/>
      <c r="NRM42" s="9"/>
      <c r="NRN42" s="9"/>
      <c r="NRO42" s="9"/>
      <c r="NRP42" s="9"/>
      <c r="NRQ42" s="9"/>
      <c r="NRR42" s="9"/>
      <c r="NRS42" s="9"/>
      <c r="NRT42" s="9"/>
      <c r="NRU42" s="9"/>
      <c r="NRV42" s="9"/>
      <c r="NRW42" s="9"/>
      <c r="NRX42" s="9"/>
      <c r="NRY42" s="9"/>
      <c r="NRZ42" s="9"/>
      <c r="NSA42" s="9"/>
      <c r="NSB42" s="9"/>
      <c r="NSC42" s="9"/>
      <c r="NSD42" s="9"/>
      <c r="NSE42" s="9"/>
      <c r="NSF42" s="9"/>
      <c r="NSG42" s="9"/>
      <c r="NSH42" s="9"/>
      <c r="NSI42" s="9"/>
      <c r="NSJ42" s="9"/>
      <c r="NSK42" s="9"/>
      <c r="NSL42" s="9"/>
      <c r="NSM42" s="9"/>
      <c r="NSN42" s="9"/>
      <c r="NSO42" s="9"/>
      <c r="NSP42" s="9"/>
      <c r="NSQ42" s="9"/>
      <c r="NSR42" s="9"/>
      <c r="NSS42" s="9"/>
      <c r="NST42" s="9"/>
      <c r="NSU42" s="9"/>
      <c r="NSV42" s="9"/>
      <c r="NSW42" s="9"/>
      <c r="NSX42" s="9"/>
      <c r="NSY42" s="9"/>
      <c r="NSZ42" s="9"/>
      <c r="NTA42" s="9"/>
      <c r="NTB42" s="9"/>
      <c r="NTC42" s="9"/>
      <c r="NTD42" s="9"/>
      <c r="NTE42" s="9"/>
      <c r="NTF42" s="9"/>
      <c r="NTG42" s="9"/>
      <c r="NTH42" s="9"/>
      <c r="NTI42" s="9"/>
      <c r="NTJ42" s="9"/>
      <c r="NTK42" s="9"/>
      <c r="NTL42" s="9"/>
      <c r="NTM42" s="9"/>
      <c r="NTN42" s="9"/>
      <c r="NTO42" s="9"/>
      <c r="NTP42" s="9"/>
      <c r="NTQ42" s="9"/>
      <c r="NTR42" s="9"/>
      <c r="NTS42" s="9"/>
      <c r="NTT42" s="9"/>
      <c r="NTU42" s="9"/>
      <c r="NTV42" s="9"/>
      <c r="NTW42" s="9"/>
      <c r="NTX42" s="9"/>
      <c r="NTY42" s="9"/>
      <c r="NTZ42" s="9"/>
      <c r="NUA42" s="9"/>
      <c r="NUB42" s="9"/>
      <c r="NUC42" s="9"/>
      <c r="NUD42" s="9"/>
      <c r="NUE42" s="9"/>
      <c r="NUF42" s="9"/>
      <c r="NUG42" s="9"/>
      <c r="NUH42" s="9"/>
      <c r="NUI42" s="9"/>
      <c r="NUJ42" s="9"/>
      <c r="NUK42" s="9"/>
      <c r="NUL42" s="9"/>
      <c r="NUM42" s="9"/>
      <c r="NUN42" s="9"/>
      <c r="NUO42" s="9"/>
      <c r="NUP42" s="9"/>
      <c r="NUQ42" s="9"/>
      <c r="NUR42" s="9"/>
      <c r="NUS42" s="9"/>
      <c r="NUT42" s="9"/>
      <c r="NUU42" s="9"/>
      <c r="NUV42" s="9"/>
      <c r="NUW42" s="9"/>
      <c r="NUX42" s="9"/>
      <c r="NUY42" s="9"/>
      <c r="NUZ42" s="9"/>
      <c r="NVA42" s="9"/>
      <c r="NVB42" s="9"/>
      <c r="NVC42" s="9"/>
      <c r="NVD42" s="9"/>
      <c r="NVE42" s="9"/>
      <c r="NVF42" s="9"/>
      <c r="NVG42" s="9"/>
      <c r="NVH42" s="9"/>
      <c r="NVI42" s="9"/>
      <c r="NVJ42" s="9"/>
      <c r="NVK42" s="9"/>
      <c r="NVL42" s="9"/>
      <c r="NVM42" s="9"/>
      <c r="NVN42" s="9"/>
      <c r="NVO42" s="9"/>
      <c r="NVP42" s="9"/>
      <c r="NVQ42" s="9"/>
      <c r="NVR42" s="9"/>
      <c r="NVS42" s="9"/>
      <c r="NVT42" s="9"/>
      <c r="NVU42" s="9"/>
      <c r="NVV42" s="9"/>
      <c r="NVW42" s="9"/>
      <c r="NVX42" s="9"/>
      <c r="NVY42" s="9"/>
      <c r="NVZ42" s="9"/>
      <c r="NWA42" s="9"/>
      <c r="NWB42" s="9"/>
      <c r="NWC42" s="9"/>
      <c r="NWD42" s="9"/>
      <c r="NWE42" s="9"/>
      <c r="NWF42" s="9"/>
      <c r="NWG42" s="9"/>
      <c r="NWH42" s="9"/>
      <c r="NWI42" s="9"/>
      <c r="NWJ42" s="9"/>
      <c r="NWK42" s="9"/>
      <c r="NWL42" s="9"/>
      <c r="NWM42" s="9"/>
      <c r="NWN42" s="9"/>
      <c r="NWO42" s="9"/>
      <c r="NWP42" s="9"/>
      <c r="NWQ42" s="9"/>
      <c r="NWR42" s="9"/>
      <c r="NWS42" s="9"/>
      <c r="NWT42" s="9"/>
      <c r="NWU42" s="9"/>
      <c r="NWV42" s="9"/>
      <c r="NWW42" s="9"/>
      <c r="NWX42" s="9"/>
      <c r="NWY42" s="9"/>
      <c r="NWZ42" s="9"/>
      <c r="NXA42" s="9"/>
      <c r="NXB42" s="9"/>
      <c r="NXC42" s="9"/>
      <c r="NXD42" s="9"/>
      <c r="NXE42" s="9"/>
      <c r="NXF42" s="9"/>
      <c r="NXG42" s="9"/>
      <c r="NXH42" s="9"/>
      <c r="NXI42" s="9"/>
      <c r="NXJ42" s="9"/>
      <c r="NXK42" s="9"/>
      <c r="NXL42" s="9"/>
      <c r="NXM42" s="9"/>
      <c r="NXN42" s="9"/>
      <c r="NXO42" s="9"/>
      <c r="NXP42" s="9"/>
      <c r="NXQ42" s="9"/>
      <c r="NXR42" s="9"/>
      <c r="NXS42" s="9"/>
      <c r="NXT42" s="9"/>
      <c r="NXU42" s="9"/>
      <c r="NXV42" s="9"/>
      <c r="NXW42" s="9"/>
      <c r="NXX42" s="9"/>
      <c r="NXY42" s="9"/>
      <c r="NXZ42" s="9"/>
      <c r="NYA42" s="9"/>
      <c r="NYB42" s="9"/>
      <c r="NYC42" s="9"/>
      <c r="NYD42" s="9"/>
      <c r="NYE42" s="9"/>
      <c r="NYF42" s="9"/>
      <c r="NYG42" s="9"/>
      <c r="NYH42" s="9"/>
      <c r="NYI42" s="9"/>
      <c r="NYJ42" s="9"/>
      <c r="NYK42" s="9"/>
      <c r="NYL42" s="9"/>
      <c r="NYM42" s="9"/>
      <c r="NYN42" s="9"/>
      <c r="NYO42" s="9"/>
      <c r="NYP42" s="9"/>
      <c r="NYQ42" s="9"/>
      <c r="NYR42" s="9"/>
      <c r="NYS42" s="9"/>
      <c r="NYT42" s="9"/>
      <c r="NYU42" s="9"/>
      <c r="NYV42" s="9"/>
      <c r="NYW42" s="9"/>
      <c r="NYX42" s="9"/>
      <c r="NYY42" s="9"/>
      <c r="NYZ42" s="9"/>
      <c r="NZA42" s="9"/>
      <c r="NZB42" s="9"/>
      <c r="NZC42" s="9"/>
      <c r="NZD42" s="9"/>
      <c r="NZE42" s="9"/>
      <c r="NZF42" s="9"/>
      <c r="NZG42" s="9"/>
      <c r="NZH42" s="9"/>
      <c r="NZI42" s="9"/>
      <c r="NZJ42" s="9"/>
      <c r="NZK42" s="9"/>
      <c r="NZL42" s="9"/>
      <c r="NZM42" s="9"/>
      <c r="NZN42" s="9"/>
      <c r="NZO42" s="9"/>
      <c r="NZP42" s="9"/>
      <c r="NZQ42" s="9"/>
      <c r="NZR42" s="9"/>
      <c r="NZS42" s="9"/>
      <c r="NZT42" s="9"/>
      <c r="NZU42" s="9"/>
      <c r="NZV42" s="9"/>
      <c r="NZW42" s="9"/>
      <c r="NZX42" s="9"/>
      <c r="NZY42" s="9"/>
      <c r="NZZ42" s="9"/>
      <c r="OAA42" s="9"/>
      <c r="OAB42" s="9"/>
      <c r="OAC42" s="9"/>
      <c r="OAD42" s="9"/>
      <c r="OAE42" s="9"/>
      <c r="OAF42" s="9"/>
      <c r="OAG42" s="9"/>
      <c r="OAH42" s="9"/>
      <c r="OAI42" s="9"/>
      <c r="OAJ42" s="9"/>
      <c r="OAK42" s="9"/>
      <c r="OAL42" s="9"/>
      <c r="OAM42" s="9"/>
      <c r="OAN42" s="9"/>
      <c r="OAO42" s="9"/>
      <c r="OAP42" s="9"/>
      <c r="OAQ42" s="9"/>
      <c r="OAR42" s="9"/>
      <c r="OAS42" s="9"/>
      <c r="OAT42" s="9"/>
      <c r="OAU42" s="9"/>
      <c r="OAV42" s="9"/>
      <c r="OAW42" s="9"/>
      <c r="OAX42" s="9"/>
      <c r="OAY42" s="9"/>
      <c r="OAZ42" s="9"/>
      <c r="OBA42" s="9"/>
      <c r="OBB42" s="9"/>
      <c r="OBC42" s="9"/>
      <c r="OBD42" s="9"/>
      <c r="OBE42" s="9"/>
      <c r="OBF42" s="9"/>
      <c r="OBG42" s="9"/>
      <c r="OBH42" s="9"/>
      <c r="OBI42" s="9"/>
      <c r="OBJ42" s="9"/>
      <c r="OBK42" s="9"/>
      <c r="OBL42" s="9"/>
      <c r="OBM42" s="9"/>
      <c r="OBN42" s="9"/>
      <c r="OBO42" s="9"/>
      <c r="OBP42" s="9"/>
      <c r="OBQ42" s="9"/>
      <c r="OBR42" s="9"/>
      <c r="OBS42" s="9"/>
      <c r="OBT42" s="9"/>
      <c r="OBU42" s="9"/>
      <c r="OBV42" s="9"/>
      <c r="OBW42" s="9"/>
      <c r="OBX42" s="9"/>
      <c r="OBY42" s="9"/>
      <c r="OBZ42" s="9"/>
      <c r="OCA42" s="9"/>
      <c r="OCB42" s="9"/>
      <c r="OCC42" s="9"/>
      <c r="OCD42" s="9"/>
      <c r="OCE42" s="9"/>
      <c r="OCF42" s="9"/>
      <c r="OCG42" s="9"/>
      <c r="OCH42" s="9"/>
      <c r="OCI42" s="9"/>
      <c r="OCJ42" s="9"/>
      <c r="OCK42" s="9"/>
      <c r="OCL42" s="9"/>
      <c r="OCM42" s="9"/>
      <c r="OCN42" s="9"/>
      <c r="OCO42" s="9"/>
      <c r="OCP42" s="9"/>
      <c r="OCQ42" s="9"/>
      <c r="OCR42" s="9"/>
      <c r="OCS42" s="9"/>
      <c r="OCT42" s="9"/>
      <c r="OCU42" s="9"/>
      <c r="OCV42" s="9"/>
      <c r="OCW42" s="9"/>
      <c r="OCX42" s="9"/>
      <c r="OCY42" s="9"/>
      <c r="OCZ42" s="9"/>
      <c r="ODA42" s="9"/>
      <c r="ODB42" s="9"/>
      <c r="ODC42" s="9"/>
      <c r="ODD42" s="9"/>
      <c r="ODE42" s="9"/>
      <c r="ODF42" s="9"/>
      <c r="ODG42" s="9"/>
      <c r="ODH42" s="9"/>
      <c r="ODI42" s="9"/>
      <c r="ODJ42" s="9"/>
      <c r="ODK42" s="9"/>
      <c r="ODL42" s="9"/>
      <c r="ODM42" s="9"/>
      <c r="ODN42" s="9"/>
      <c r="ODO42" s="9"/>
      <c r="ODP42" s="9"/>
      <c r="ODQ42" s="9"/>
      <c r="ODR42" s="9"/>
      <c r="ODS42" s="9"/>
      <c r="ODT42" s="9"/>
      <c r="ODU42" s="9"/>
      <c r="ODV42" s="9"/>
      <c r="ODW42" s="9"/>
      <c r="ODX42" s="9"/>
      <c r="ODY42" s="9"/>
      <c r="ODZ42" s="9"/>
      <c r="OEA42" s="9"/>
      <c r="OEB42" s="9"/>
      <c r="OEC42" s="9"/>
      <c r="OED42" s="9"/>
      <c r="OEE42" s="9"/>
      <c r="OEF42" s="9"/>
      <c r="OEG42" s="9"/>
      <c r="OEH42" s="9"/>
      <c r="OEI42" s="9"/>
      <c r="OEJ42" s="9"/>
      <c r="OEK42" s="9"/>
      <c r="OEL42" s="9"/>
      <c r="OEM42" s="9"/>
      <c r="OEN42" s="9"/>
      <c r="OEO42" s="9"/>
      <c r="OEP42" s="9"/>
      <c r="OEQ42" s="9"/>
      <c r="OER42" s="9"/>
      <c r="OES42" s="9"/>
      <c r="OET42" s="9"/>
      <c r="OEU42" s="9"/>
      <c r="OEV42" s="9"/>
      <c r="OEW42" s="9"/>
      <c r="OEX42" s="9"/>
      <c r="OEY42" s="9"/>
      <c r="OEZ42" s="9"/>
      <c r="OFA42" s="9"/>
      <c r="OFB42" s="9"/>
      <c r="OFC42" s="9"/>
      <c r="OFD42" s="9"/>
      <c r="OFE42" s="9"/>
      <c r="OFF42" s="9"/>
      <c r="OFG42" s="9"/>
      <c r="OFH42" s="9"/>
      <c r="OFI42" s="9"/>
      <c r="OFJ42" s="9"/>
      <c r="OFK42" s="9"/>
      <c r="OFL42" s="9"/>
      <c r="OFM42" s="9"/>
      <c r="OFN42" s="9"/>
      <c r="OFO42" s="9"/>
      <c r="OFP42" s="9"/>
      <c r="OFQ42" s="9"/>
      <c r="OFR42" s="9"/>
      <c r="OFS42" s="9"/>
      <c r="OFT42" s="9"/>
      <c r="OFU42" s="9"/>
      <c r="OFV42" s="9"/>
      <c r="OFW42" s="9"/>
      <c r="OFX42" s="9"/>
      <c r="OFY42" s="9"/>
      <c r="OFZ42" s="9"/>
      <c r="OGA42" s="9"/>
      <c r="OGB42" s="9"/>
      <c r="OGC42" s="9"/>
      <c r="OGD42" s="9"/>
      <c r="OGE42" s="9"/>
      <c r="OGF42" s="9"/>
      <c r="OGG42" s="9"/>
      <c r="OGH42" s="9"/>
      <c r="OGI42" s="9"/>
      <c r="OGJ42" s="9"/>
      <c r="OGK42" s="9"/>
      <c r="OGL42" s="9"/>
      <c r="OGM42" s="9"/>
      <c r="OGN42" s="9"/>
      <c r="OGO42" s="9"/>
      <c r="OGP42" s="9"/>
      <c r="OGQ42" s="9"/>
      <c r="OGR42" s="9"/>
      <c r="OGS42" s="9"/>
      <c r="OGT42" s="9"/>
      <c r="OGU42" s="9"/>
      <c r="OGV42" s="9"/>
      <c r="OGW42" s="9"/>
      <c r="OGX42" s="9"/>
      <c r="OGY42" s="9"/>
      <c r="OGZ42" s="9"/>
      <c r="OHA42" s="9"/>
      <c r="OHB42" s="9"/>
      <c r="OHC42" s="9"/>
      <c r="OHD42" s="9"/>
      <c r="OHE42" s="9"/>
      <c r="OHF42" s="9"/>
      <c r="OHG42" s="9"/>
      <c r="OHH42" s="9"/>
      <c r="OHI42" s="9"/>
      <c r="OHJ42" s="9"/>
      <c r="OHK42" s="9"/>
      <c r="OHL42" s="9"/>
      <c r="OHM42" s="9"/>
      <c r="OHN42" s="9"/>
      <c r="OHO42" s="9"/>
      <c r="OHP42" s="9"/>
      <c r="OHQ42" s="9"/>
      <c r="OHR42" s="9"/>
      <c r="OHS42" s="9"/>
      <c r="OHT42" s="9"/>
      <c r="OHU42" s="9"/>
      <c r="OHV42" s="9"/>
      <c r="OHW42" s="9"/>
      <c r="OHX42" s="9"/>
      <c r="OHY42" s="9"/>
      <c r="OHZ42" s="9"/>
      <c r="OIA42" s="9"/>
      <c r="OIB42" s="9"/>
      <c r="OIC42" s="9"/>
      <c r="OID42" s="9"/>
      <c r="OIE42" s="9"/>
      <c r="OIF42" s="9"/>
      <c r="OIG42" s="9"/>
      <c r="OIH42" s="9"/>
      <c r="OII42" s="9"/>
      <c r="OIJ42" s="9"/>
      <c r="OIK42" s="9"/>
      <c r="OIL42" s="9"/>
      <c r="OIM42" s="9"/>
      <c r="OIN42" s="9"/>
      <c r="OIO42" s="9"/>
      <c r="OIP42" s="9"/>
      <c r="OIQ42" s="9"/>
      <c r="OIR42" s="9"/>
      <c r="OIS42" s="9"/>
      <c r="OIT42" s="9"/>
      <c r="OIU42" s="9"/>
      <c r="OIV42" s="9"/>
      <c r="OIW42" s="9"/>
      <c r="OIX42" s="9"/>
      <c r="OIY42" s="9"/>
      <c r="OIZ42" s="9"/>
      <c r="OJA42" s="9"/>
      <c r="OJB42" s="9"/>
      <c r="OJC42" s="9"/>
      <c r="OJD42" s="9"/>
      <c r="OJE42" s="9"/>
      <c r="OJF42" s="9"/>
      <c r="OJG42" s="9"/>
      <c r="OJH42" s="9"/>
      <c r="OJI42" s="9"/>
      <c r="OJJ42" s="9"/>
      <c r="OJK42" s="9"/>
      <c r="OJL42" s="9"/>
      <c r="OJM42" s="9"/>
      <c r="OJN42" s="9"/>
      <c r="OJO42" s="9"/>
      <c r="OJP42" s="9"/>
      <c r="OJQ42" s="9"/>
      <c r="OJR42" s="9"/>
      <c r="OJS42" s="9"/>
      <c r="OJT42" s="9"/>
      <c r="OJU42" s="9"/>
      <c r="OJV42" s="9"/>
      <c r="OJW42" s="9"/>
      <c r="OJX42" s="9"/>
      <c r="OJY42" s="9"/>
      <c r="OJZ42" s="9"/>
      <c r="OKA42" s="9"/>
      <c r="OKB42" s="9"/>
      <c r="OKC42" s="9"/>
      <c r="OKD42" s="9"/>
      <c r="OKE42" s="9"/>
      <c r="OKF42" s="9"/>
      <c r="OKG42" s="9"/>
      <c r="OKH42" s="9"/>
      <c r="OKI42" s="9"/>
      <c r="OKJ42" s="9"/>
      <c r="OKK42" s="9"/>
      <c r="OKL42" s="9"/>
      <c r="OKM42" s="9"/>
      <c r="OKN42" s="9"/>
      <c r="OKO42" s="9"/>
      <c r="OKP42" s="9"/>
      <c r="OKQ42" s="9"/>
      <c r="OKR42" s="9"/>
      <c r="OKS42" s="9"/>
      <c r="OKT42" s="9"/>
      <c r="OKU42" s="9"/>
      <c r="OKV42" s="9"/>
      <c r="OKW42" s="9"/>
      <c r="OKX42" s="9"/>
      <c r="OKY42" s="9"/>
      <c r="OKZ42" s="9"/>
      <c r="OLA42" s="9"/>
      <c r="OLB42" s="9"/>
      <c r="OLC42" s="9"/>
      <c r="OLD42" s="9"/>
      <c r="OLE42" s="9"/>
      <c r="OLF42" s="9"/>
      <c r="OLG42" s="9"/>
      <c r="OLH42" s="9"/>
      <c r="OLI42" s="9"/>
      <c r="OLJ42" s="9"/>
      <c r="OLK42" s="9"/>
      <c r="OLL42" s="9"/>
      <c r="OLM42" s="9"/>
      <c r="OLN42" s="9"/>
      <c r="OLO42" s="9"/>
      <c r="OLP42" s="9"/>
      <c r="OLQ42" s="9"/>
      <c r="OLR42" s="9"/>
      <c r="OLS42" s="9"/>
      <c r="OLT42" s="9"/>
      <c r="OLU42" s="9"/>
      <c r="OLV42" s="9"/>
      <c r="OLW42" s="9"/>
      <c r="OLX42" s="9"/>
      <c r="OLY42" s="9"/>
      <c r="OLZ42" s="9"/>
      <c r="OMA42" s="9"/>
      <c r="OMB42" s="9"/>
      <c r="OMC42" s="9"/>
      <c r="OMD42" s="9"/>
      <c r="OME42" s="9"/>
      <c r="OMF42" s="9"/>
      <c r="OMG42" s="9"/>
      <c r="OMH42" s="9"/>
      <c r="OMI42" s="9"/>
      <c r="OMJ42" s="9"/>
      <c r="OMK42" s="9"/>
      <c r="OML42" s="9"/>
      <c r="OMM42" s="9"/>
      <c r="OMN42" s="9"/>
      <c r="OMO42" s="9"/>
      <c r="OMP42" s="9"/>
      <c r="OMQ42" s="9"/>
      <c r="OMR42" s="9"/>
      <c r="OMS42" s="9"/>
      <c r="OMT42" s="9"/>
      <c r="OMU42" s="9"/>
      <c r="OMV42" s="9"/>
      <c r="OMW42" s="9"/>
      <c r="OMX42" s="9"/>
      <c r="OMY42" s="9"/>
      <c r="OMZ42" s="9"/>
      <c r="ONA42" s="9"/>
      <c r="ONB42" s="9"/>
      <c r="ONC42" s="9"/>
      <c r="OND42" s="9"/>
      <c r="ONE42" s="9"/>
      <c r="ONF42" s="9"/>
      <c r="ONG42" s="9"/>
      <c r="ONH42" s="9"/>
      <c r="ONI42" s="9"/>
      <c r="ONJ42" s="9"/>
      <c r="ONK42" s="9"/>
      <c r="ONL42" s="9"/>
      <c r="ONM42" s="9"/>
      <c r="ONN42" s="9"/>
      <c r="ONO42" s="9"/>
      <c r="ONP42" s="9"/>
      <c r="ONQ42" s="9"/>
      <c r="ONR42" s="9"/>
      <c r="ONS42" s="9"/>
      <c r="ONT42" s="9"/>
      <c r="ONU42" s="9"/>
      <c r="ONV42" s="9"/>
      <c r="ONW42" s="9"/>
      <c r="ONX42" s="9"/>
      <c r="ONY42" s="9"/>
      <c r="ONZ42" s="9"/>
      <c r="OOA42" s="9"/>
      <c r="OOB42" s="9"/>
      <c r="OOC42" s="9"/>
      <c r="OOD42" s="9"/>
      <c r="OOE42" s="9"/>
      <c r="OOF42" s="9"/>
      <c r="OOG42" s="9"/>
      <c r="OOH42" s="9"/>
      <c r="OOI42" s="9"/>
      <c r="OOJ42" s="9"/>
      <c r="OOK42" s="9"/>
      <c r="OOL42" s="9"/>
      <c r="OOM42" s="9"/>
      <c r="OON42" s="9"/>
      <c r="OOO42" s="9"/>
      <c r="OOP42" s="9"/>
      <c r="OOQ42" s="9"/>
      <c r="OOR42" s="9"/>
      <c r="OOS42" s="9"/>
      <c r="OOT42" s="9"/>
      <c r="OOU42" s="9"/>
      <c r="OOV42" s="9"/>
      <c r="OOW42" s="9"/>
      <c r="OOX42" s="9"/>
      <c r="OOY42" s="9"/>
      <c r="OOZ42" s="9"/>
      <c r="OPA42" s="9"/>
      <c r="OPB42" s="9"/>
      <c r="OPC42" s="9"/>
      <c r="OPD42" s="9"/>
      <c r="OPE42" s="9"/>
      <c r="OPF42" s="9"/>
      <c r="OPG42" s="9"/>
      <c r="OPH42" s="9"/>
      <c r="OPI42" s="9"/>
      <c r="OPJ42" s="9"/>
      <c r="OPK42" s="9"/>
      <c r="OPL42" s="9"/>
      <c r="OPM42" s="9"/>
      <c r="OPN42" s="9"/>
      <c r="OPO42" s="9"/>
      <c r="OPP42" s="9"/>
      <c r="OPQ42" s="9"/>
      <c r="OPR42" s="9"/>
      <c r="OPS42" s="9"/>
      <c r="OPT42" s="9"/>
      <c r="OPU42" s="9"/>
      <c r="OPV42" s="9"/>
      <c r="OPW42" s="9"/>
      <c r="OPX42" s="9"/>
      <c r="OPY42" s="9"/>
      <c r="OPZ42" s="9"/>
      <c r="OQA42" s="9"/>
      <c r="OQB42" s="9"/>
      <c r="OQC42" s="9"/>
      <c r="OQD42" s="9"/>
      <c r="OQE42" s="9"/>
      <c r="OQF42" s="9"/>
      <c r="OQG42" s="9"/>
      <c r="OQH42" s="9"/>
      <c r="OQI42" s="9"/>
      <c r="OQJ42" s="9"/>
      <c r="OQK42" s="9"/>
      <c r="OQL42" s="9"/>
      <c r="OQM42" s="9"/>
      <c r="OQN42" s="9"/>
      <c r="OQO42" s="9"/>
      <c r="OQP42" s="9"/>
      <c r="OQQ42" s="9"/>
      <c r="OQR42" s="9"/>
      <c r="OQS42" s="9"/>
      <c r="OQT42" s="9"/>
      <c r="OQU42" s="9"/>
      <c r="OQV42" s="9"/>
      <c r="OQW42" s="9"/>
      <c r="OQX42" s="9"/>
      <c r="OQY42" s="9"/>
      <c r="OQZ42" s="9"/>
      <c r="ORA42" s="9"/>
      <c r="ORB42" s="9"/>
      <c r="ORC42" s="9"/>
      <c r="ORD42" s="9"/>
      <c r="ORE42" s="9"/>
      <c r="ORF42" s="9"/>
      <c r="ORG42" s="9"/>
      <c r="ORH42" s="9"/>
      <c r="ORI42" s="9"/>
      <c r="ORJ42" s="9"/>
      <c r="ORK42" s="9"/>
      <c r="ORL42" s="9"/>
      <c r="ORM42" s="9"/>
      <c r="ORN42" s="9"/>
      <c r="ORO42" s="9"/>
      <c r="ORP42" s="9"/>
      <c r="ORQ42" s="9"/>
      <c r="ORR42" s="9"/>
      <c r="ORS42" s="9"/>
      <c r="ORT42" s="9"/>
      <c r="ORU42" s="9"/>
      <c r="ORV42" s="9"/>
      <c r="ORW42" s="9"/>
      <c r="ORX42" s="9"/>
      <c r="ORY42" s="9"/>
      <c r="ORZ42" s="9"/>
      <c r="OSA42" s="9"/>
      <c r="OSB42" s="9"/>
      <c r="OSC42" s="9"/>
      <c r="OSD42" s="9"/>
      <c r="OSE42" s="9"/>
      <c r="OSF42" s="9"/>
      <c r="OSG42" s="9"/>
      <c r="OSH42" s="9"/>
      <c r="OSI42" s="9"/>
      <c r="OSJ42" s="9"/>
      <c r="OSK42" s="9"/>
      <c r="OSL42" s="9"/>
      <c r="OSM42" s="9"/>
      <c r="OSN42" s="9"/>
      <c r="OSO42" s="9"/>
      <c r="OSP42" s="9"/>
      <c r="OSQ42" s="9"/>
      <c r="OSR42" s="9"/>
      <c r="OSS42" s="9"/>
      <c r="OST42" s="9"/>
      <c r="OSU42" s="9"/>
      <c r="OSV42" s="9"/>
      <c r="OSW42" s="9"/>
      <c r="OSX42" s="9"/>
      <c r="OSY42" s="9"/>
      <c r="OSZ42" s="9"/>
      <c r="OTA42" s="9"/>
      <c r="OTB42" s="9"/>
      <c r="OTC42" s="9"/>
      <c r="OTD42" s="9"/>
      <c r="OTE42" s="9"/>
      <c r="OTF42" s="9"/>
      <c r="OTG42" s="9"/>
      <c r="OTH42" s="9"/>
      <c r="OTI42" s="9"/>
      <c r="OTJ42" s="9"/>
      <c r="OTK42" s="9"/>
      <c r="OTL42" s="9"/>
      <c r="OTM42" s="9"/>
      <c r="OTN42" s="9"/>
      <c r="OTO42" s="9"/>
      <c r="OTP42" s="9"/>
      <c r="OTQ42" s="9"/>
      <c r="OTR42" s="9"/>
      <c r="OTS42" s="9"/>
      <c r="OTT42" s="9"/>
      <c r="OTU42" s="9"/>
      <c r="OTV42" s="9"/>
      <c r="OTW42" s="9"/>
      <c r="OTX42" s="9"/>
      <c r="OTY42" s="9"/>
      <c r="OTZ42" s="9"/>
      <c r="OUA42" s="9"/>
      <c r="OUB42" s="9"/>
      <c r="OUC42" s="9"/>
      <c r="OUD42" s="9"/>
      <c r="OUE42" s="9"/>
      <c r="OUF42" s="9"/>
      <c r="OUG42" s="9"/>
      <c r="OUH42" s="9"/>
      <c r="OUI42" s="9"/>
      <c r="OUJ42" s="9"/>
      <c r="OUK42" s="9"/>
      <c r="OUL42" s="9"/>
      <c r="OUM42" s="9"/>
      <c r="OUN42" s="9"/>
      <c r="OUO42" s="9"/>
      <c r="OUP42" s="9"/>
      <c r="OUQ42" s="9"/>
      <c r="OUR42" s="9"/>
      <c r="OUS42" s="9"/>
      <c r="OUT42" s="9"/>
      <c r="OUU42" s="9"/>
      <c r="OUV42" s="9"/>
      <c r="OUW42" s="9"/>
      <c r="OUX42" s="9"/>
      <c r="OUY42" s="9"/>
      <c r="OUZ42" s="9"/>
      <c r="OVA42" s="9"/>
      <c r="OVB42" s="9"/>
      <c r="OVC42" s="9"/>
      <c r="OVD42" s="9"/>
      <c r="OVE42" s="9"/>
      <c r="OVF42" s="9"/>
      <c r="OVG42" s="9"/>
      <c r="OVH42" s="9"/>
      <c r="OVI42" s="9"/>
      <c r="OVJ42" s="9"/>
      <c r="OVK42" s="9"/>
      <c r="OVL42" s="9"/>
      <c r="OVM42" s="9"/>
      <c r="OVN42" s="9"/>
      <c r="OVO42" s="9"/>
      <c r="OVP42" s="9"/>
      <c r="OVQ42" s="9"/>
      <c r="OVR42" s="9"/>
      <c r="OVS42" s="9"/>
      <c r="OVT42" s="9"/>
      <c r="OVU42" s="9"/>
      <c r="OVV42" s="9"/>
      <c r="OVW42" s="9"/>
      <c r="OVX42" s="9"/>
      <c r="OVY42" s="9"/>
      <c r="OVZ42" s="9"/>
      <c r="OWA42" s="9"/>
      <c r="OWB42" s="9"/>
      <c r="OWC42" s="9"/>
      <c r="OWD42" s="9"/>
      <c r="OWE42" s="9"/>
      <c r="OWF42" s="9"/>
      <c r="OWG42" s="9"/>
      <c r="OWH42" s="9"/>
      <c r="OWI42" s="9"/>
      <c r="OWJ42" s="9"/>
      <c r="OWK42" s="9"/>
      <c r="OWL42" s="9"/>
      <c r="OWM42" s="9"/>
      <c r="OWN42" s="9"/>
      <c r="OWO42" s="9"/>
      <c r="OWP42" s="9"/>
      <c r="OWQ42" s="9"/>
      <c r="OWR42" s="9"/>
      <c r="OWS42" s="9"/>
      <c r="OWT42" s="9"/>
      <c r="OWU42" s="9"/>
      <c r="OWV42" s="9"/>
      <c r="OWW42" s="9"/>
      <c r="OWX42" s="9"/>
      <c r="OWY42" s="9"/>
      <c r="OWZ42" s="9"/>
      <c r="OXA42" s="9"/>
      <c r="OXB42" s="9"/>
      <c r="OXC42" s="9"/>
      <c r="OXD42" s="9"/>
      <c r="OXE42" s="9"/>
      <c r="OXF42" s="9"/>
      <c r="OXG42" s="9"/>
      <c r="OXH42" s="9"/>
      <c r="OXI42" s="9"/>
      <c r="OXJ42" s="9"/>
      <c r="OXK42" s="9"/>
      <c r="OXL42" s="9"/>
      <c r="OXM42" s="9"/>
      <c r="OXN42" s="9"/>
      <c r="OXO42" s="9"/>
      <c r="OXP42" s="9"/>
      <c r="OXQ42" s="9"/>
      <c r="OXR42" s="9"/>
      <c r="OXS42" s="9"/>
      <c r="OXT42" s="9"/>
      <c r="OXU42" s="9"/>
      <c r="OXV42" s="9"/>
      <c r="OXW42" s="9"/>
      <c r="OXX42" s="9"/>
      <c r="OXY42" s="9"/>
      <c r="OXZ42" s="9"/>
      <c r="OYA42" s="9"/>
      <c r="OYB42" s="9"/>
      <c r="OYC42" s="9"/>
      <c r="OYD42" s="9"/>
      <c r="OYE42" s="9"/>
      <c r="OYF42" s="9"/>
      <c r="OYG42" s="9"/>
      <c r="OYH42" s="9"/>
      <c r="OYI42" s="9"/>
      <c r="OYJ42" s="9"/>
      <c r="OYK42" s="9"/>
      <c r="OYL42" s="9"/>
      <c r="OYM42" s="9"/>
      <c r="OYN42" s="9"/>
      <c r="OYO42" s="9"/>
      <c r="OYP42" s="9"/>
      <c r="OYQ42" s="9"/>
      <c r="OYR42" s="9"/>
      <c r="OYS42" s="9"/>
      <c r="OYT42" s="9"/>
      <c r="OYU42" s="9"/>
      <c r="OYV42" s="9"/>
      <c r="OYW42" s="9"/>
      <c r="OYX42" s="9"/>
      <c r="OYY42" s="9"/>
      <c r="OYZ42" s="9"/>
      <c r="OZA42" s="9"/>
      <c r="OZB42" s="9"/>
      <c r="OZC42" s="9"/>
      <c r="OZD42" s="9"/>
      <c r="OZE42" s="9"/>
      <c r="OZF42" s="9"/>
      <c r="OZG42" s="9"/>
      <c r="OZH42" s="9"/>
      <c r="OZI42" s="9"/>
      <c r="OZJ42" s="9"/>
      <c r="OZK42" s="9"/>
      <c r="OZL42" s="9"/>
      <c r="OZM42" s="9"/>
      <c r="OZN42" s="9"/>
      <c r="OZO42" s="9"/>
      <c r="OZP42" s="9"/>
      <c r="OZQ42" s="9"/>
      <c r="OZR42" s="9"/>
      <c r="OZS42" s="9"/>
      <c r="OZT42" s="9"/>
      <c r="OZU42" s="9"/>
      <c r="OZV42" s="9"/>
      <c r="OZW42" s="9"/>
      <c r="OZX42" s="9"/>
      <c r="OZY42" s="9"/>
      <c r="OZZ42" s="9"/>
      <c r="PAA42" s="9"/>
      <c r="PAB42" s="9"/>
      <c r="PAC42" s="9"/>
      <c r="PAD42" s="9"/>
      <c r="PAE42" s="9"/>
      <c r="PAF42" s="9"/>
      <c r="PAG42" s="9"/>
      <c r="PAH42" s="9"/>
      <c r="PAI42" s="9"/>
      <c r="PAJ42" s="9"/>
      <c r="PAK42" s="9"/>
      <c r="PAL42" s="9"/>
      <c r="PAM42" s="9"/>
      <c r="PAN42" s="9"/>
      <c r="PAO42" s="9"/>
      <c r="PAP42" s="9"/>
      <c r="PAQ42" s="9"/>
      <c r="PAR42" s="9"/>
      <c r="PAS42" s="9"/>
      <c r="PAT42" s="9"/>
      <c r="PAU42" s="9"/>
      <c r="PAV42" s="9"/>
      <c r="PAW42" s="9"/>
      <c r="PAX42" s="9"/>
      <c r="PAY42" s="9"/>
      <c r="PAZ42" s="9"/>
      <c r="PBA42" s="9"/>
      <c r="PBB42" s="9"/>
      <c r="PBC42" s="9"/>
      <c r="PBD42" s="9"/>
      <c r="PBE42" s="9"/>
      <c r="PBF42" s="9"/>
      <c r="PBG42" s="9"/>
      <c r="PBH42" s="9"/>
      <c r="PBI42" s="9"/>
      <c r="PBJ42" s="9"/>
      <c r="PBK42" s="9"/>
      <c r="PBL42" s="9"/>
      <c r="PBM42" s="9"/>
      <c r="PBN42" s="9"/>
      <c r="PBO42" s="9"/>
      <c r="PBP42" s="9"/>
      <c r="PBQ42" s="9"/>
      <c r="PBR42" s="9"/>
      <c r="PBS42" s="9"/>
      <c r="PBT42" s="9"/>
      <c r="PBU42" s="9"/>
      <c r="PBV42" s="9"/>
      <c r="PBW42" s="9"/>
      <c r="PBX42" s="9"/>
      <c r="PBY42" s="9"/>
      <c r="PBZ42" s="9"/>
      <c r="PCA42" s="9"/>
      <c r="PCB42" s="9"/>
      <c r="PCC42" s="9"/>
      <c r="PCD42" s="9"/>
      <c r="PCE42" s="9"/>
      <c r="PCF42" s="9"/>
      <c r="PCG42" s="9"/>
      <c r="PCH42" s="9"/>
      <c r="PCI42" s="9"/>
      <c r="PCJ42" s="9"/>
      <c r="PCK42" s="9"/>
      <c r="PCL42" s="9"/>
      <c r="PCM42" s="9"/>
      <c r="PCN42" s="9"/>
      <c r="PCO42" s="9"/>
      <c r="PCP42" s="9"/>
      <c r="PCQ42" s="9"/>
      <c r="PCR42" s="9"/>
      <c r="PCS42" s="9"/>
      <c r="PCT42" s="9"/>
      <c r="PCU42" s="9"/>
      <c r="PCV42" s="9"/>
      <c r="PCW42" s="9"/>
      <c r="PCX42" s="9"/>
      <c r="PCY42" s="9"/>
      <c r="PCZ42" s="9"/>
      <c r="PDA42" s="9"/>
      <c r="PDB42" s="9"/>
      <c r="PDC42" s="9"/>
      <c r="PDD42" s="9"/>
      <c r="PDE42" s="9"/>
      <c r="PDF42" s="9"/>
      <c r="PDG42" s="9"/>
      <c r="PDH42" s="9"/>
      <c r="PDI42" s="9"/>
      <c r="PDJ42" s="9"/>
      <c r="PDK42" s="9"/>
      <c r="PDL42" s="9"/>
      <c r="PDM42" s="9"/>
      <c r="PDN42" s="9"/>
      <c r="PDO42" s="9"/>
      <c r="PDP42" s="9"/>
      <c r="PDQ42" s="9"/>
      <c r="PDR42" s="9"/>
      <c r="PDS42" s="9"/>
      <c r="PDT42" s="9"/>
      <c r="PDU42" s="9"/>
      <c r="PDV42" s="9"/>
      <c r="PDW42" s="9"/>
      <c r="PDX42" s="9"/>
      <c r="PDY42" s="9"/>
      <c r="PDZ42" s="9"/>
      <c r="PEA42" s="9"/>
      <c r="PEB42" s="9"/>
      <c r="PEC42" s="9"/>
      <c r="PED42" s="9"/>
      <c r="PEE42" s="9"/>
      <c r="PEF42" s="9"/>
      <c r="PEG42" s="9"/>
      <c r="PEH42" s="9"/>
      <c r="PEI42" s="9"/>
      <c r="PEJ42" s="9"/>
      <c r="PEK42" s="9"/>
      <c r="PEL42" s="9"/>
      <c r="PEM42" s="9"/>
      <c r="PEN42" s="9"/>
      <c r="PEO42" s="9"/>
      <c r="PEP42" s="9"/>
      <c r="PEQ42" s="9"/>
      <c r="PER42" s="9"/>
      <c r="PES42" s="9"/>
      <c r="PET42" s="9"/>
      <c r="PEU42" s="9"/>
      <c r="PEV42" s="9"/>
      <c r="PEW42" s="9"/>
      <c r="PEX42" s="9"/>
      <c r="PEY42" s="9"/>
      <c r="PEZ42" s="9"/>
      <c r="PFA42" s="9"/>
      <c r="PFB42" s="9"/>
      <c r="PFC42" s="9"/>
      <c r="PFD42" s="9"/>
      <c r="PFE42" s="9"/>
      <c r="PFF42" s="9"/>
      <c r="PFG42" s="9"/>
      <c r="PFH42" s="9"/>
      <c r="PFI42" s="9"/>
      <c r="PFJ42" s="9"/>
      <c r="PFK42" s="9"/>
      <c r="PFL42" s="9"/>
      <c r="PFM42" s="9"/>
      <c r="PFN42" s="9"/>
      <c r="PFO42" s="9"/>
      <c r="PFP42" s="9"/>
      <c r="PFQ42" s="9"/>
      <c r="PFR42" s="9"/>
      <c r="PFS42" s="9"/>
      <c r="PFT42" s="9"/>
      <c r="PFU42" s="9"/>
      <c r="PFV42" s="9"/>
      <c r="PFW42" s="9"/>
      <c r="PFX42" s="9"/>
      <c r="PFY42" s="9"/>
      <c r="PFZ42" s="9"/>
      <c r="PGA42" s="9"/>
      <c r="PGB42" s="9"/>
      <c r="PGC42" s="9"/>
      <c r="PGD42" s="9"/>
      <c r="PGE42" s="9"/>
      <c r="PGF42" s="9"/>
      <c r="PGG42" s="9"/>
      <c r="PGH42" s="9"/>
      <c r="PGI42" s="9"/>
      <c r="PGJ42" s="9"/>
      <c r="PGK42" s="9"/>
      <c r="PGL42" s="9"/>
      <c r="PGM42" s="9"/>
      <c r="PGN42" s="9"/>
      <c r="PGO42" s="9"/>
      <c r="PGP42" s="9"/>
      <c r="PGQ42" s="9"/>
      <c r="PGR42" s="9"/>
      <c r="PGS42" s="9"/>
      <c r="PGT42" s="9"/>
      <c r="PGU42" s="9"/>
      <c r="PGV42" s="9"/>
      <c r="PGW42" s="9"/>
      <c r="PGX42" s="9"/>
      <c r="PGY42" s="9"/>
      <c r="PGZ42" s="9"/>
      <c r="PHA42" s="9"/>
      <c r="PHB42" s="9"/>
      <c r="PHC42" s="9"/>
      <c r="PHD42" s="9"/>
      <c r="PHE42" s="9"/>
      <c r="PHF42" s="9"/>
      <c r="PHG42" s="9"/>
      <c r="PHH42" s="9"/>
      <c r="PHI42" s="9"/>
      <c r="PHJ42" s="9"/>
      <c r="PHK42" s="9"/>
      <c r="PHL42" s="9"/>
      <c r="PHM42" s="9"/>
      <c r="PHN42" s="9"/>
      <c r="PHO42" s="9"/>
      <c r="PHP42" s="9"/>
      <c r="PHQ42" s="9"/>
      <c r="PHR42" s="9"/>
      <c r="PHS42" s="9"/>
      <c r="PHT42" s="9"/>
      <c r="PHU42" s="9"/>
      <c r="PHV42" s="9"/>
      <c r="PHW42" s="9"/>
      <c r="PHX42" s="9"/>
      <c r="PHY42" s="9"/>
      <c r="PHZ42" s="9"/>
      <c r="PIA42" s="9"/>
      <c r="PIB42" s="9"/>
      <c r="PIC42" s="9"/>
      <c r="PID42" s="9"/>
      <c r="PIE42" s="9"/>
      <c r="PIF42" s="9"/>
      <c r="PIG42" s="9"/>
      <c r="PIH42" s="9"/>
      <c r="PII42" s="9"/>
      <c r="PIJ42" s="9"/>
      <c r="PIK42" s="9"/>
      <c r="PIL42" s="9"/>
      <c r="PIM42" s="9"/>
      <c r="PIN42" s="9"/>
      <c r="PIO42" s="9"/>
      <c r="PIP42" s="9"/>
      <c r="PIQ42" s="9"/>
      <c r="PIR42" s="9"/>
      <c r="PIS42" s="9"/>
      <c r="PIT42" s="9"/>
      <c r="PIU42" s="9"/>
      <c r="PIV42" s="9"/>
      <c r="PIW42" s="9"/>
      <c r="PIX42" s="9"/>
      <c r="PIY42" s="9"/>
      <c r="PIZ42" s="9"/>
      <c r="PJA42" s="9"/>
      <c r="PJB42" s="9"/>
      <c r="PJC42" s="9"/>
      <c r="PJD42" s="9"/>
      <c r="PJE42" s="9"/>
      <c r="PJF42" s="9"/>
      <c r="PJG42" s="9"/>
      <c r="PJH42" s="9"/>
      <c r="PJI42" s="9"/>
      <c r="PJJ42" s="9"/>
      <c r="PJK42" s="9"/>
      <c r="PJL42" s="9"/>
      <c r="PJM42" s="9"/>
      <c r="PJN42" s="9"/>
      <c r="PJO42" s="9"/>
      <c r="PJP42" s="9"/>
      <c r="PJQ42" s="9"/>
      <c r="PJR42" s="9"/>
      <c r="PJS42" s="9"/>
      <c r="PJT42" s="9"/>
      <c r="PJU42" s="9"/>
      <c r="PJV42" s="9"/>
      <c r="PJW42" s="9"/>
      <c r="PJX42" s="9"/>
      <c r="PJY42" s="9"/>
      <c r="PJZ42" s="9"/>
      <c r="PKA42" s="9"/>
      <c r="PKB42" s="9"/>
      <c r="PKC42" s="9"/>
      <c r="PKD42" s="9"/>
      <c r="PKE42" s="9"/>
      <c r="PKF42" s="9"/>
      <c r="PKG42" s="9"/>
      <c r="PKH42" s="9"/>
      <c r="PKI42" s="9"/>
      <c r="PKJ42" s="9"/>
      <c r="PKK42" s="9"/>
      <c r="PKL42" s="9"/>
      <c r="PKM42" s="9"/>
      <c r="PKN42" s="9"/>
      <c r="PKO42" s="9"/>
      <c r="PKP42" s="9"/>
      <c r="PKQ42" s="9"/>
      <c r="PKR42" s="9"/>
      <c r="PKS42" s="9"/>
      <c r="PKT42" s="9"/>
      <c r="PKU42" s="9"/>
      <c r="PKV42" s="9"/>
      <c r="PKW42" s="9"/>
      <c r="PKX42" s="9"/>
      <c r="PKY42" s="9"/>
      <c r="PKZ42" s="9"/>
      <c r="PLA42" s="9"/>
      <c r="PLB42" s="9"/>
      <c r="PLC42" s="9"/>
      <c r="PLD42" s="9"/>
      <c r="PLE42" s="9"/>
      <c r="PLF42" s="9"/>
      <c r="PLG42" s="9"/>
      <c r="PLH42" s="9"/>
      <c r="PLI42" s="9"/>
      <c r="PLJ42" s="9"/>
      <c r="PLK42" s="9"/>
      <c r="PLL42" s="9"/>
      <c r="PLM42" s="9"/>
      <c r="PLN42" s="9"/>
      <c r="PLO42" s="9"/>
      <c r="PLP42" s="9"/>
      <c r="PLQ42" s="9"/>
      <c r="PLR42" s="9"/>
      <c r="PLS42" s="9"/>
      <c r="PLT42" s="9"/>
      <c r="PLU42" s="9"/>
      <c r="PLV42" s="9"/>
      <c r="PLW42" s="9"/>
      <c r="PLX42" s="9"/>
      <c r="PLY42" s="9"/>
      <c r="PLZ42" s="9"/>
      <c r="PMA42" s="9"/>
      <c r="PMB42" s="9"/>
      <c r="PMC42" s="9"/>
      <c r="PMD42" s="9"/>
      <c r="PME42" s="9"/>
      <c r="PMF42" s="9"/>
      <c r="PMG42" s="9"/>
      <c r="PMH42" s="9"/>
      <c r="PMI42" s="9"/>
      <c r="PMJ42" s="9"/>
      <c r="PMK42" s="9"/>
      <c r="PML42" s="9"/>
      <c r="PMM42" s="9"/>
      <c r="PMN42" s="9"/>
      <c r="PMO42" s="9"/>
      <c r="PMP42" s="9"/>
      <c r="PMQ42" s="9"/>
      <c r="PMR42" s="9"/>
      <c r="PMS42" s="9"/>
      <c r="PMT42" s="9"/>
      <c r="PMU42" s="9"/>
      <c r="PMV42" s="9"/>
      <c r="PMW42" s="9"/>
      <c r="PMX42" s="9"/>
      <c r="PMY42" s="9"/>
      <c r="PMZ42" s="9"/>
      <c r="PNA42" s="9"/>
      <c r="PNB42" s="9"/>
      <c r="PNC42" s="9"/>
      <c r="PND42" s="9"/>
      <c r="PNE42" s="9"/>
      <c r="PNF42" s="9"/>
      <c r="PNG42" s="9"/>
      <c r="PNH42" s="9"/>
      <c r="PNI42" s="9"/>
      <c r="PNJ42" s="9"/>
      <c r="PNK42" s="9"/>
      <c r="PNL42" s="9"/>
      <c r="PNM42" s="9"/>
      <c r="PNN42" s="9"/>
      <c r="PNO42" s="9"/>
      <c r="PNP42" s="9"/>
      <c r="PNQ42" s="9"/>
      <c r="PNR42" s="9"/>
      <c r="PNS42" s="9"/>
      <c r="PNT42" s="9"/>
      <c r="PNU42" s="9"/>
      <c r="PNV42" s="9"/>
      <c r="PNW42" s="9"/>
      <c r="PNX42" s="9"/>
      <c r="PNY42" s="9"/>
      <c r="PNZ42" s="9"/>
      <c r="POA42" s="9"/>
      <c r="POB42" s="9"/>
      <c r="POC42" s="9"/>
      <c r="POD42" s="9"/>
      <c r="POE42" s="9"/>
      <c r="POF42" s="9"/>
      <c r="POG42" s="9"/>
      <c r="POH42" s="9"/>
      <c r="POI42" s="9"/>
      <c r="POJ42" s="9"/>
      <c r="POK42" s="9"/>
      <c r="POL42" s="9"/>
      <c r="POM42" s="9"/>
      <c r="PON42" s="9"/>
      <c r="POO42" s="9"/>
      <c r="POP42" s="9"/>
      <c r="POQ42" s="9"/>
      <c r="POR42" s="9"/>
      <c r="POS42" s="9"/>
      <c r="POT42" s="9"/>
      <c r="POU42" s="9"/>
      <c r="POV42" s="9"/>
      <c r="POW42" s="9"/>
      <c r="POX42" s="9"/>
      <c r="POY42" s="9"/>
      <c r="POZ42" s="9"/>
      <c r="PPA42" s="9"/>
      <c r="PPB42" s="9"/>
      <c r="PPC42" s="9"/>
      <c r="PPD42" s="9"/>
      <c r="PPE42" s="9"/>
      <c r="PPF42" s="9"/>
      <c r="PPG42" s="9"/>
      <c r="PPH42" s="9"/>
      <c r="PPI42" s="9"/>
      <c r="PPJ42" s="9"/>
      <c r="PPK42" s="9"/>
      <c r="PPL42" s="9"/>
      <c r="PPM42" s="9"/>
      <c r="PPN42" s="9"/>
      <c r="PPO42" s="9"/>
      <c r="PPP42" s="9"/>
      <c r="PPQ42" s="9"/>
      <c r="PPR42" s="9"/>
      <c r="PPS42" s="9"/>
      <c r="PPT42" s="9"/>
      <c r="PPU42" s="9"/>
      <c r="PPV42" s="9"/>
      <c r="PPW42" s="9"/>
      <c r="PPX42" s="9"/>
      <c r="PPY42" s="9"/>
      <c r="PPZ42" s="9"/>
      <c r="PQA42" s="9"/>
      <c r="PQB42" s="9"/>
      <c r="PQC42" s="9"/>
      <c r="PQD42" s="9"/>
      <c r="PQE42" s="9"/>
      <c r="PQF42" s="9"/>
      <c r="PQG42" s="9"/>
      <c r="PQH42" s="9"/>
      <c r="PQI42" s="9"/>
      <c r="PQJ42" s="9"/>
      <c r="PQK42" s="9"/>
      <c r="PQL42" s="9"/>
      <c r="PQM42" s="9"/>
      <c r="PQN42" s="9"/>
      <c r="PQO42" s="9"/>
      <c r="PQP42" s="9"/>
      <c r="PQQ42" s="9"/>
      <c r="PQR42" s="9"/>
      <c r="PQS42" s="9"/>
      <c r="PQT42" s="9"/>
      <c r="PQU42" s="9"/>
      <c r="PQV42" s="9"/>
      <c r="PQW42" s="9"/>
      <c r="PQX42" s="9"/>
      <c r="PQY42" s="9"/>
      <c r="PQZ42" s="9"/>
      <c r="PRA42" s="9"/>
      <c r="PRB42" s="9"/>
      <c r="PRC42" s="9"/>
      <c r="PRD42" s="9"/>
      <c r="PRE42" s="9"/>
      <c r="PRF42" s="9"/>
      <c r="PRG42" s="9"/>
      <c r="PRH42" s="9"/>
      <c r="PRI42" s="9"/>
      <c r="PRJ42" s="9"/>
      <c r="PRK42" s="9"/>
      <c r="PRL42" s="9"/>
      <c r="PRM42" s="9"/>
      <c r="PRN42" s="9"/>
      <c r="PRO42" s="9"/>
      <c r="PRP42" s="9"/>
      <c r="PRQ42" s="9"/>
      <c r="PRR42" s="9"/>
      <c r="PRS42" s="9"/>
      <c r="PRT42" s="9"/>
      <c r="PRU42" s="9"/>
      <c r="PRV42" s="9"/>
      <c r="PRW42" s="9"/>
      <c r="PRX42" s="9"/>
      <c r="PRY42" s="9"/>
      <c r="PRZ42" s="9"/>
      <c r="PSA42" s="9"/>
      <c r="PSB42" s="9"/>
      <c r="PSC42" s="9"/>
      <c r="PSD42" s="9"/>
      <c r="PSE42" s="9"/>
      <c r="PSF42" s="9"/>
      <c r="PSG42" s="9"/>
      <c r="PSH42" s="9"/>
      <c r="PSI42" s="9"/>
      <c r="PSJ42" s="9"/>
      <c r="PSK42" s="9"/>
      <c r="PSL42" s="9"/>
      <c r="PSM42" s="9"/>
      <c r="PSN42" s="9"/>
      <c r="PSO42" s="9"/>
      <c r="PSP42" s="9"/>
      <c r="PSQ42" s="9"/>
      <c r="PSR42" s="9"/>
      <c r="PSS42" s="9"/>
      <c r="PST42" s="9"/>
      <c r="PSU42" s="9"/>
      <c r="PSV42" s="9"/>
      <c r="PSW42" s="9"/>
      <c r="PSX42" s="9"/>
      <c r="PSY42" s="9"/>
      <c r="PSZ42" s="9"/>
      <c r="PTA42" s="9"/>
      <c r="PTB42" s="9"/>
      <c r="PTC42" s="9"/>
      <c r="PTD42" s="9"/>
      <c r="PTE42" s="9"/>
      <c r="PTF42" s="9"/>
      <c r="PTG42" s="9"/>
      <c r="PTH42" s="9"/>
      <c r="PTI42" s="9"/>
      <c r="PTJ42" s="9"/>
      <c r="PTK42" s="9"/>
      <c r="PTL42" s="9"/>
      <c r="PTM42" s="9"/>
      <c r="PTN42" s="9"/>
      <c r="PTO42" s="9"/>
      <c r="PTP42" s="9"/>
      <c r="PTQ42" s="9"/>
      <c r="PTR42" s="9"/>
      <c r="PTS42" s="9"/>
      <c r="PTT42" s="9"/>
      <c r="PTU42" s="9"/>
      <c r="PTV42" s="9"/>
      <c r="PTW42" s="9"/>
      <c r="PTX42" s="9"/>
      <c r="PTY42" s="9"/>
      <c r="PTZ42" s="9"/>
      <c r="PUA42" s="9"/>
      <c r="PUB42" s="9"/>
      <c r="PUC42" s="9"/>
      <c r="PUD42" s="9"/>
      <c r="PUE42" s="9"/>
      <c r="PUF42" s="9"/>
      <c r="PUG42" s="9"/>
      <c r="PUH42" s="9"/>
      <c r="PUI42" s="9"/>
      <c r="PUJ42" s="9"/>
      <c r="PUK42" s="9"/>
      <c r="PUL42" s="9"/>
      <c r="PUM42" s="9"/>
      <c r="PUN42" s="9"/>
      <c r="PUO42" s="9"/>
      <c r="PUP42" s="9"/>
      <c r="PUQ42" s="9"/>
      <c r="PUR42" s="9"/>
      <c r="PUS42" s="9"/>
      <c r="PUT42" s="9"/>
      <c r="PUU42" s="9"/>
      <c r="PUV42" s="9"/>
      <c r="PUW42" s="9"/>
      <c r="PUX42" s="9"/>
      <c r="PUY42" s="9"/>
      <c r="PUZ42" s="9"/>
      <c r="PVA42" s="9"/>
      <c r="PVB42" s="9"/>
      <c r="PVC42" s="9"/>
      <c r="PVD42" s="9"/>
      <c r="PVE42" s="9"/>
      <c r="PVF42" s="9"/>
      <c r="PVG42" s="9"/>
      <c r="PVH42" s="9"/>
      <c r="PVI42" s="9"/>
      <c r="PVJ42" s="9"/>
      <c r="PVK42" s="9"/>
      <c r="PVL42" s="9"/>
      <c r="PVM42" s="9"/>
      <c r="PVN42" s="9"/>
      <c r="PVO42" s="9"/>
      <c r="PVP42" s="9"/>
      <c r="PVQ42" s="9"/>
      <c r="PVR42" s="9"/>
      <c r="PVS42" s="9"/>
      <c r="PVT42" s="9"/>
      <c r="PVU42" s="9"/>
      <c r="PVV42" s="9"/>
      <c r="PVW42" s="9"/>
      <c r="PVX42" s="9"/>
      <c r="PVY42" s="9"/>
      <c r="PVZ42" s="9"/>
      <c r="PWA42" s="9"/>
      <c r="PWB42" s="9"/>
      <c r="PWC42" s="9"/>
      <c r="PWD42" s="9"/>
      <c r="PWE42" s="9"/>
      <c r="PWF42" s="9"/>
      <c r="PWG42" s="9"/>
      <c r="PWH42" s="9"/>
      <c r="PWI42" s="9"/>
      <c r="PWJ42" s="9"/>
      <c r="PWK42" s="9"/>
      <c r="PWL42" s="9"/>
      <c r="PWM42" s="9"/>
      <c r="PWN42" s="9"/>
      <c r="PWO42" s="9"/>
      <c r="PWP42" s="9"/>
      <c r="PWQ42" s="9"/>
      <c r="PWR42" s="9"/>
      <c r="PWS42" s="9"/>
      <c r="PWT42" s="9"/>
      <c r="PWU42" s="9"/>
      <c r="PWV42" s="9"/>
      <c r="PWW42" s="9"/>
      <c r="PWX42" s="9"/>
      <c r="PWY42" s="9"/>
      <c r="PWZ42" s="9"/>
      <c r="PXA42" s="9"/>
      <c r="PXB42" s="9"/>
      <c r="PXC42" s="9"/>
      <c r="PXD42" s="9"/>
      <c r="PXE42" s="9"/>
      <c r="PXF42" s="9"/>
      <c r="PXG42" s="9"/>
      <c r="PXH42" s="9"/>
      <c r="PXI42" s="9"/>
      <c r="PXJ42" s="9"/>
      <c r="PXK42" s="9"/>
      <c r="PXL42" s="9"/>
      <c r="PXM42" s="9"/>
      <c r="PXN42" s="9"/>
      <c r="PXO42" s="9"/>
      <c r="PXP42" s="9"/>
      <c r="PXQ42" s="9"/>
      <c r="PXR42" s="9"/>
      <c r="PXS42" s="9"/>
      <c r="PXT42" s="9"/>
      <c r="PXU42" s="9"/>
      <c r="PXV42" s="9"/>
      <c r="PXW42" s="9"/>
      <c r="PXX42" s="9"/>
      <c r="PXY42" s="9"/>
      <c r="PXZ42" s="9"/>
      <c r="PYA42" s="9"/>
      <c r="PYB42" s="9"/>
      <c r="PYC42" s="9"/>
      <c r="PYD42" s="9"/>
      <c r="PYE42" s="9"/>
      <c r="PYF42" s="9"/>
      <c r="PYG42" s="9"/>
      <c r="PYH42" s="9"/>
      <c r="PYI42" s="9"/>
      <c r="PYJ42" s="9"/>
      <c r="PYK42" s="9"/>
      <c r="PYL42" s="9"/>
      <c r="PYM42" s="9"/>
      <c r="PYN42" s="9"/>
      <c r="PYO42" s="9"/>
      <c r="PYP42" s="9"/>
      <c r="PYQ42" s="9"/>
      <c r="PYR42" s="9"/>
      <c r="PYS42" s="9"/>
      <c r="PYT42" s="9"/>
      <c r="PYU42" s="9"/>
      <c r="PYV42" s="9"/>
      <c r="PYW42" s="9"/>
      <c r="PYX42" s="9"/>
      <c r="PYY42" s="9"/>
      <c r="PYZ42" s="9"/>
      <c r="PZA42" s="9"/>
      <c r="PZB42" s="9"/>
      <c r="PZC42" s="9"/>
      <c r="PZD42" s="9"/>
      <c r="PZE42" s="9"/>
      <c r="PZF42" s="9"/>
      <c r="PZG42" s="9"/>
      <c r="PZH42" s="9"/>
      <c r="PZI42" s="9"/>
      <c r="PZJ42" s="9"/>
      <c r="PZK42" s="9"/>
      <c r="PZL42" s="9"/>
      <c r="PZM42" s="9"/>
      <c r="PZN42" s="9"/>
      <c r="PZO42" s="9"/>
      <c r="PZP42" s="9"/>
      <c r="PZQ42" s="9"/>
      <c r="PZR42" s="9"/>
      <c r="PZS42" s="9"/>
      <c r="PZT42" s="9"/>
      <c r="PZU42" s="9"/>
      <c r="PZV42" s="9"/>
      <c r="PZW42" s="9"/>
      <c r="PZX42" s="9"/>
      <c r="PZY42" s="9"/>
      <c r="PZZ42" s="9"/>
      <c r="QAA42" s="9"/>
      <c r="QAB42" s="9"/>
      <c r="QAC42" s="9"/>
      <c r="QAD42" s="9"/>
      <c r="QAE42" s="9"/>
      <c r="QAF42" s="9"/>
      <c r="QAG42" s="9"/>
      <c r="QAH42" s="9"/>
      <c r="QAI42" s="9"/>
      <c r="QAJ42" s="9"/>
      <c r="QAK42" s="9"/>
      <c r="QAL42" s="9"/>
      <c r="QAM42" s="9"/>
      <c r="QAN42" s="9"/>
      <c r="QAO42" s="9"/>
      <c r="QAP42" s="9"/>
      <c r="QAQ42" s="9"/>
      <c r="QAR42" s="9"/>
      <c r="QAS42" s="9"/>
      <c r="QAT42" s="9"/>
      <c r="QAU42" s="9"/>
      <c r="QAV42" s="9"/>
      <c r="QAW42" s="9"/>
      <c r="QAX42" s="9"/>
      <c r="QAY42" s="9"/>
      <c r="QAZ42" s="9"/>
      <c r="QBA42" s="9"/>
      <c r="QBB42" s="9"/>
      <c r="QBC42" s="9"/>
      <c r="QBD42" s="9"/>
      <c r="QBE42" s="9"/>
      <c r="QBF42" s="9"/>
      <c r="QBG42" s="9"/>
      <c r="QBH42" s="9"/>
      <c r="QBI42" s="9"/>
      <c r="QBJ42" s="9"/>
      <c r="QBK42" s="9"/>
      <c r="QBL42" s="9"/>
      <c r="QBM42" s="9"/>
      <c r="QBN42" s="9"/>
      <c r="QBO42" s="9"/>
      <c r="QBP42" s="9"/>
      <c r="QBQ42" s="9"/>
      <c r="QBR42" s="9"/>
      <c r="QBS42" s="9"/>
      <c r="QBT42" s="9"/>
      <c r="QBU42" s="9"/>
      <c r="QBV42" s="9"/>
      <c r="QBW42" s="9"/>
      <c r="QBX42" s="9"/>
      <c r="QBY42" s="9"/>
      <c r="QBZ42" s="9"/>
      <c r="QCA42" s="9"/>
      <c r="QCB42" s="9"/>
      <c r="QCC42" s="9"/>
      <c r="QCD42" s="9"/>
      <c r="QCE42" s="9"/>
      <c r="QCF42" s="9"/>
      <c r="QCG42" s="9"/>
      <c r="QCH42" s="9"/>
      <c r="QCI42" s="9"/>
      <c r="QCJ42" s="9"/>
      <c r="QCK42" s="9"/>
      <c r="QCL42" s="9"/>
      <c r="QCM42" s="9"/>
      <c r="QCN42" s="9"/>
      <c r="QCO42" s="9"/>
      <c r="QCP42" s="9"/>
      <c r="QCQ42" s="9"/>
      <c r="QCR42" s="9"/>
      <c r="QCS42" s="9"/>
      <c r="QCT42" s="9"/>
      <c r="QCU42" s="9"/>
      <c r="QCV42" s="9"/>
      <c r="QCW42" s="9"/>
      <c r="QCX42" s="9"/>
      <c r="QCY42" s="9"/>
      <c r="QCZ42" s="9"/>
      <c r="QDA42" s="9"/>
      <c r="QDB42" s="9"/>
      <c r="QDC42" s="9"/>
      <c r="QDD42" s="9"/>
      <c r="QDE42" s="9"/>
      <c r="QDF42" s="9"/>
      <c r="QDG42" s="9"/>
      <c r="QDH42" s="9"/>
      <c r="QDI42" s="9"/>
      <c r="QDJ42" s="9"/>
      <c r="QDK42" s="9"/>
      <c r="QDL42" s="9"/>
      <c r="QDM42" s="9"/>
      <c r="QDN42" s="9"/>
      <c r="QDO42" s="9"/>
      <c r="QDP42" s="9"/>
      <c r="QDQ42" s="9"/>
      <c r="QDR42" s="9"/>
      <c r="QDS42" s="9"/>
      <c r="QDT42" s="9"/>
      <c r="QDU42" s="9"/>
      <c r="QDV42" s="9"/>
      <c r="QDW42" s="9"/>
      <c r="QDX42" s="9"/>
      <c r="QDY42" s="9"/>
      <c r="QDZ42" s="9"/>
      <c r="QEA42" s="9"/>
      <c r="QEB42" s="9"/>
      <c r="QEC42" s="9"/>
      <c r="QED42" s="9"/>
      <c r="QEE42" s="9"/>
      <c r="QEF42" s="9"/>
      <c r="QEG42" s="9"/>
      <c r="QEH42" s="9"/>
      <c r="QEI42" s="9"/>
      <c r="QEJ42" s="9"/>
      <c r="QEK42" s="9"/>
      <c r="QEL42" s="9"/>
      <c r="QEM42" s="9"/>
      <c r="QEN42" s="9"/>
      <c r="QEO42" s="9"/>
      <c r="QEP42" s="9"/>
      <c r="QEQ42" s="9"/>
      <c r="QER42" s="9"/>
      <c r="QES42" s="9"/>
      <c r="QET42" s="9"/>
      <c r="QEU42" s="9"/>
      <c r="QEV42" s="9"/>
      <c r="QEW42" s="9"/>
      <c r="QEX42" s="9"/>
      <c r="QEY42" s="9"/>
      <c r="QEZ42" s="9"/>
      <c r="QFA42" s="9"/>
      <c r="QFB42" s="9"/>
      <c r="QFC42" s="9"/>
      <c r="QFD42" s="9"/>
      <c r="QFE42" s="9"/>
      <c r="QFF42" s="9"/>
      <c r="QFG42" s="9"/>
      <c r="QFH42" s="9"/>
      <c r="QFI42" s="9"/>
      <c r="QFJ42" s="9"/>
      <c r="QFK42" s="9"/>
      <c r="QFL42" s="9"/>
      <c r="QFM42" s="9"/>
      <c r="QFN42" s="9"/>
      <c r="QFO42" s="9"/>
      <c r="QFP42" s="9"/>
      <c r="QFQ42" s="9"/>
      <c r="QFR42" s="9"/>
      <c r="QFS42" s="9"/>
      <c r="QFT42" s="9"/>
      <c r="QFU42" s="9"/>
      <c r="QFV42" s="9"/>
      <c r="QFW42" s="9"/>
      <c r="QFX42" s="9"/>
      <c r="QFY42" s="9"/>
      <c r="QFZ42" s="9"/>
      <c r="QGA42" s="9"/>
      <c r="QGB42" s="9"/>
      <c r="QGC42" s="9"/>
      <c r="QGD42" s="9"/>
      <c r="QGE42" s="9"/>
      <c r="QGF42" s="9"/>
      <c r="QGG42" s="9"/>
      <c r="QGH42" s="9"/>
      <c r="QGI42" s="9"/>
      <c r="QGJ42" s="9"/>
      <c r="QGK42" s="9"/>
      <c r="QGL42" s="9"/>
      <c r="QGM42" s="9"/>
      <c r="QGN42" s="9"/>
      <c r="QGO42" s="9"/>
      <c r="QGP42" s="9"/>
      <c r="QGQ42" s="9"/>
      <c r="QGR42" s="9"/>
      <c r="QGS42" s="9"/>
      <c r="QGT42" s="9"/>
      <c r="QGU42" s="9"/>
      <c r="QGV42" s="9"/>
      <c r="QGW42" s="9"/>
      <c r="QGX42" s="9"/>
      <c r="QGY42" s="9"/>
      <c r="QGZ42" s="9"/>
      <c r="QHA42" s="9"/>
      <c r="QHB42" s="9"/>
      <c r="QHC42" s="9"/>
      <c r="QHD42" s="9"/>
      <c r="QHE42" s="9"/>
      <c r="QHF42" s="9"/>
      <c r="QHG42" s="9"/>
      <c r="QHH42" s="9"/>
      <c r="QHI42" s="9"/>
      <c r="QHJ42" s="9"/>
      <c r="QHK42" s="9"/>
      <c r="QHL42" s="9"/>
      <c r="QHM42" s="9"/>
      <c r="QHN42" s="9"/>
      <c r="QHO42" s="9"/>
      <c r="QHP42" s="9"/>
      <c r="QHQ42" s="9"/>
      <c r="QHR42" s="9"/>
      <c r="QHS42" s="9"/>
      <c r="QHT42" s="9"/>
      <c r="QHU42" s="9"/>
      <c r="QHV42" s="9"/>
      <c r="QHW42" s="9"/>
      <c r="QHX42" s="9"/>
      <c r="QHY42" s="9"/>
      <c r="QHZ42" s="9"/>
      <c r="QIA42" s="9"/>
      <c r="QIB42" s="9"/>
      <c r="QIC42" s="9"/>
      <c r="QID42" s="9"/>
      <c r="QIE42" s="9"/>
      <c r="QIF42" s="9"/>
      <c r="QIG42" s="9"/>
      <c r="QIH42" s="9"/>
      <c r="QII42" s="9"/>
      <c r="QIJ42" s="9"/>
      <c r="QIK42" s="9"/>
      <c r="QIL42" s="9"/>
      <c r="QIM42" s="9"/>
      <c r="QIN42" s="9"/>
      <c r="QIO42" s="9"/>
      <c r="QIP42" s="9"/>
      <c r="QIQ42" s="9"/>
      <c r="QIR42" s="9"/>
      <c r="QIS42" s="9"/>
      <c r="QIT42" s="9"/>
      <c r="QIU42" s="9"/>
      <c r="QIV42" s="9"/>
      <c r="QIW42" s="9"/>
      <c r="QIX42" s="9"/>
      <c r="QIY42" s="9"/>
      <c r="QIZ42" s="9"/>
      <c r="QJA42" s="9"/>
      <c r="QJB42" s="9"/>
      <c r="QJC42" s="9"/>
      <c r="QJD42" s="9"/>
      <c r="QJE42" s="9"/>
      <c r="QJF42" s="9"/>
      <c r="QJG42" s="9"/>
      <c r="QJH42" s="9"/>
      <c r="QJI42" s="9"/>
      <c r="QJJ42" s="9"/>
      <c r="QJK42" s="9"/>
      <c r="QJL42" s="9"/>
      <c r="QJM42" s="9"/>
      <c r="QJN42" s="9"/>
      <c r="QJO42" s="9"/>
      <c r="QJP42" s="9"/>
      <c r="QJQ42" s="9"/>
      <c r="QJR42" s="9"/>
      <c r="QJS42" s="9"/>
      <c r="QJT42" s="9"/>
      <c r="QJU42" s="9"/>
      <c r="QJV42" s="9"/>
      <c r="QJW42" s="9"/>
      <c r="QJX42" s="9"/>
      <c r="QJY42" s="9"/>
      <c r="QJZ42" s="9"/>
      <c r="QKA42" s="9"/>
      <c r="QKB42" s="9"/>
      <c r="QKC42" s="9"/>
      <c r="QKD42" s="9"/>
      <c r="QKE42" s="9"/>
      <c r="QKF42" s="9"/>
      <c r="QKG42" s="9"/>
      <c r="QKH42" s="9"/>
      <c r="QKI42" s="9"/>
      <c r="QKJ42" s="9"/>
      <c r="QKK42" s="9"/>
      <c r="QKL42" s="9"/>
      <c r="QKM42" s="9"/>
      <c r="QKN42" s="9"/>
      <c r="QKO42" s="9"/>
      <c r="QKP42" s="9"/>
      <c r="QKQ42" s="9"/>
      <c r="QKR42" s="9"/>
      <c r="QKS42" s="9"/>
      <c r="QKT42" s="9"/>
      <c r="QKU42" s="9"/>
      <c r="QKV42" s="9"/>
      <c r="QKW42" s="9"/>
      <c r="QKX42" s="9"/>
      <c r="QKY42" s="9"/>
      <c r="QKZ42" s="9"/>
      <c r="QLA42" s="9"/>
      <c r="QLB42" s="9"/>
      <c r="QLC42" s="9"/>
      <c r="QLD42" s="9"/>
      <c r="QLE42" s="9"/>
      <c r="QLF42" s="9"/>
      <c r="QLG42" s="9"/>
      <c r="QLH42" s="9"/>
      <c r="QLI42" s="9"/>
      <c r="QLJ42" s="9"/>
      <c r="QLK42" s="9"/>
      <c r="QLL42" s="9"/>
      <c r="QLM42" s="9"/>
      <c r="QLN42" s="9"/>
      <c r="QLO42" s="9"/>
      <c r="QLP42" s="9"/>
      <c r="QLQ42" s="9"/>
      <c r="QLR42" s="9"/>
      <c r="QLS42" s="9"/>
      <c r="QLT42" s="9"/>
      <c r="QLU42" s="9"/>
      <c r="QLV42" s="9"/>
      <c r="QLW42" s="9"/>
      <c r="QLX42" s="9"/>
      <c r="QLY42" s="9"/>
      <c r="QLZ42" s="9"/>
      <c r="QMA42" s="9"/>
      <c r="QMB42" s="9"/>
      <c r="QMC42" s="9"/>
      <c r="QMD42" s="9"/>
      <c r="QME42" s="9"/>
      <c r="QMF42" s="9"/>
      <c r="QMG42" s="9"/>
      <c r="QMH42" s="9"/>
      <c r="QMI42" s="9"/>
      <c r="QMJ42" s="9"/>
      <c r="QMK42" s="9"/>
      <c r="QML42" s="9"/>
      <c r="QMM42" s="9"/>
      <c r="QMN42" s="9"/>
      <c r="QMO42" s="9"/>
      <c r="QMP42" s="9"/>
      <c r="QMQ42" s="9"/>
      <c r="QMR42" s="9"/>
      <c r="QMS42" s="9"/>
      <c r="QMT42" s="9"/>
      <c r="QMU42" s="9"/>
      <c r="QMV42" s="9"/>
      <c r="QMW42" s="9"/>
      <c r="QMX42" s="9"/>
      <c r="QMY42" s="9"/>
      <c r="QMZ42" s="9"/>
      <c r="QNA42" s="9"/>
      <c r="QNB42" s="9"/>
      <c r="QNC42" s="9"/>
      <c r="QND42" s="9"/>
      <c r="QNE42" s="9"/>
      <c r="QNF42" s="9"/>
      <c r="QNG42" s="9"/>
      <c r="QNH42" s="9"/>
      <c r="QNI42" s="9"/>
      <c r="QNJ42" s="9"/>
      <c r="QNK42" s="9"/>
      <c r="QNL42" s="9"/>
      <c r="QNM42" s="9"/>
      <c r="QNN42" s="9"/>
      <c r="QNO42" s="9"/>
      <c r="QNP42" s="9"/>
      <c r="QNQ42" s="9"/>
      <c r="QNR42" s="9"/>
      <c r="QNS42" s="9"/>
      <c r="QNT42" s="9"/>
      <c r="QNU42" s="9"/>
      <c r="QNV42" s="9"/>
      <c r="QNW42" s="9"/>
      <c r="QNX42" s="9"/>
      <c r="QNY42" s="9"/>
      <c r="QNZ42" s="9"/>
      <c r="QOA42" s="9"/>
      <c r="QOB42" s="9"/>
      <c r="QOC42" s="9"/>
      <c r="QOD42" s="9"/>
      <c r="QOE42" s="9"/>
      <c r="QOF42" s="9"/>
      <c r="QOG42" s="9"/>
      <c r="QOH42" s="9"/>
      <c r="QOI42" s="9"/>
      <c r="QOJ42" s="9"/>
      <c r="QOK42" s="9"/>
      <c r="QOL42" s="9"/>
      <c r="QOM42" s="9"/>
      <c r="QON42" s="9"/>
      <c r="QOO42" s="9"/>
      <c r="QOP42" s="9"/>
      <c r="QOQ42" s="9"/>
      <c r="QOR42" s="9"/>
      <c r="QOS42" s="9"/>
      <c r="QOT42" s="9"/>
      <c r="QOU42" s="9"/>
      <c r="QOV42" s="9"/>
      <c r="QOW42" s="9"/>
      <c r="QOX42" s="9"/>
      <c r="QOY42" s="9"/>
      <c r="QOZ42" s="9"/>
      <c r="QPA42" s="9"/>
      <c r="QPB42" s="9"/>
      <c r="QPC42" s="9"/>
      <c r="QPD42" s="9"/>
      <c r="QPE42" s="9"/>
      <c r="QPF42" s="9"/>
      <c r="QPG42" s="9"/>
      <c r="QPH42" s="9"/>
      <c r="QPI42" s="9"/>
      <c r="QPJ42" s="9"/>
      <c r="QPK42" s="9"/>
      <c r="QPL42" s="9"/>
      <c r="QPM42" s="9"/>
      <c r="QPN42" s="9"/>
      <c r="QPO42" s="9"/>
      <c r="QPP42" s="9"/>
      <c r="QPQ42" s="9"/>
      <c r="QPR42" s="9"/>
      <c r="QPS42" s="9"/>
      <c r="QPT42" s="9"/>
      <c r="QPU42" s="9"/>
      <c r="QPV42" s="9"/>
      <c r="QPW42" s="9"/>
      <c r="QPX42" s="9"/>
      <c r="QPY42" s="9"/>
      <c r="QPZ42" s="9"/>
      <c r="QQA42" s="9"/>
      <c r="QQB42" s="9"/>
      <c r="QQC42" s="9"/>
      <c r="QQD42" s="9"/>
      <c r="QQE42" s="9"/>
      <c r="QQF42" s="9"/>
      <c r="QQG42" s="9"/>
      <c r="QQH42" s="9"/>
      <c r="QQI42" s="9"/>
      <c r="QQJ42" s="9"/>
      <c r="QQK42" s="9"/>
      <c r="QQL42" s="9"/>
      <c r="QQM42" s="9"/>
      <c r="QQN42" s="9"/>
      <c r="QQO42" s="9"/>
      <c r="QQP42" s="9"/>
      <c r="QQQ42" s="9"/>
      <c r="QQR42" s="9"/>
      <c r="QQS42" s="9"/>
      <c r="QQT42" s="9"/>
      <c r="QQU42" s="9"/>
      <c r="QQV42" s="9"/>
      <c r="QQW42" s="9"/>
      <c r="QQX42" s="9"/>
      <c r="QQY42" s="9"/>
      <c r="QQZ42" s="9"/>
      <c r="QRA42" s="9"/>
      <c r="QRB42" s="9"/>
      <c r="QRC42" s="9"/>
      <c r="QRD42" s="9"/>
      <c r="QRE42" s="9"/>
      <c r="QRF42" s="9"/>
      <c r="QRG42" s="9"/>
      <c r="QRH42" s="9"/>
      <c r="QRI42" s="9"/>
      <c r="QRJ42" s="9"/>
      <c r="QRK42" s="9"/>
      <c r="QRL42" s="9"/>
      <c r="QRM42" s="9"/>
      <c r="QRN42" s="9"/>
      <c r="QRO42" s="9"/>
      <c r="QRP42" s="9"/>
      <c r="QRQ42" s="9"/>
      <c r="QRR42" s="9"/>
      <c r="QRS42" s="9"/>
      <c r="QRT42" s="9"/>
      <c r="QRU42" s="9"/>
      <c r="QRV42" s="9"/>
      <c r="QRW42" s="9"/>
      <c r="QRX42" s="9"/>
      <c r="QRY42" s="9"/>
      <c r="QRZ42" s="9"/>
      <c r="QSA42" s="9"/>
      <c r="QSB42" s="9"/>
      <c r="QSC42" s="9"/>
      <c r="QSD42" s="9"/>
      <c r="QSE42" s="9"/>
      <c r="QSF42" s="9"/>
      <c r="QSG42" s="9"/>
      <c r="QSH42" s="9"/>
      <c r="QSI42" s="9"/>
      <c r="QSJ42" s="9"/>
      <c r="QSK42" s="9"/>
      <c r="QSL42" s="9"/>
      <c r="QSM42" s="9"/>
      <c r="QSN42" s="9"/>
      <c r="QSO42" s="9"/>
      <c r="QSP42" s="9"/>
      <c r="QSQ42" s="9"/>
      <c r="QSR42" s="9"/>
      <c r="QSS42" s="9"/>
      <c r="QST42" s="9"/>
      <c r="QSU42" s="9"/>
      <c r="QSV42" s="9"/>
      <c r="QSW42" s="9"/>
      <c r="QSX42" s="9"/>
      <c r="QSY42" s="9"/>
      <c r="QSZ42" s="9"/>
      <c r="QTA42" s="9"/>
      <c r="QTB42" s="9"/>
      <c r="QTC42" s="9"/>
      <c r="QTD42" s="9"/>
      <c r="QTE42" s="9"/>
      <c r="QTF42" s="9"/>
      <c r="QTG42" s="9"/>
      <c r="QTH42" s="9"/>
      <c r="QTI42" s="9"/>
      <c r="QTJ42" s="9"/>
      <c r="QTK42" s="9"/>
      <c r="QTL42" s="9"/>
      <c r="QTM42" s="9"/>
      <c r="QTN42" s="9"/>
      <c r="QTO42" s="9"/>
      <c r="QTP42" s="9"/>
      <c r="QTQ42" s="9"/>
      <c r="QTR42" s="9"/>
      <c r="QTS42" s="9"/>
      <c r="QTT42" s="9"/>
      <c r="QTU42" s="9"/>
      <c r="QTV42" s="9"/>
      <c r="QTW42" s="9"/>
      <c r="QTX42" s="9"/>
      <c r="QTY42" s="9"/>
      <c r="QTZ42" s="9"/>
      <c r="QUA42" s="9"/>
      <c r="QUB42" s="9"/>
      <c r="QUC42" s="9"/>
      <c r="QUD42" s="9"/>
      <c r="QUE42" s="9"/>
      <c r="QUF42" s="9"/>
      <c r="QUG42" s="9"/>
      <c r="QUH42" s="9"/>
      <c r="QUI42" s="9"/>
      <c r="QUJ42" s="9"/>
      <c r="QUK42" s="9"/>
      <c r="QUL42" s="9"/>
      <c r="QUM42" s="9"/>
      <c r="QUN42" s="9"/>
      <c r="QUO42" s="9"/>
      <c r="QUP42" s="9"/>
      <c r="QUQ42" s="9"/>
      <c r="QUR42" s="9"/>
      <c r="QUS42" s="9"/>
      <c r="QUT42" s="9"/>
      <c r="QUU42" s="9"/>
      <c r="QUV42" s="9"/>
      <c r="QUW42" s="9"/>
      <c r="QUX42" s="9"/>
      <c r="QUY42" s="9"/>
      <c r="QUZ42" s="9"/>
      <c r="QVA42" s="9"/>
      <c r="QVB42" s="9"/>
      <c r="QVC42" s="9"/>
      <c r="QVD42" s="9"/>
      <c r="QVE42" s="9"/>
      <c r="QVF42" s="9"/>
      <c r="QVG42" s="9"/>
      <c r="QVH42" s="9"/>
      <c r="QVI42" s="9"/>
      <c r="QVJ42" s="9"/>
      <c r="QVK42" s="9"/>
      <c r="QVL42" s="9"/>
      <c r="QVM42" s="9"/>
      <c r="QVN42" s="9"/>
      <c r="QVO42" s="9"/>
      <c r="QVP42" s="9"/>
      <c r="QVQ42" s="9"/>
      <c r="QVR42" s="9"/>
      <c r="QVS42" s="9"/>
      <c r="QVT42" s="9"/>
      <c r="QVU42" s="9"/>
      <c r="QVV42" s="9"/>
      <c r="QVW42" s="9"/>
      <c r="QVX42" s="9"/>
      <c r="QVY42" s="9"/>
      <c r="QVZ42" s="9"/>
      <c r="QWA42" s="9"/>
      <c r="QWB42" s="9"/>
      <c r="QWC42" s="9"/>
      <c r="QWD42" s="9"/>
      <c r="QWE42" s="9"/>
      <c r="QWF42" s="9"/>
      <c r="QWG42" s="9"/>
      <c r="QWH42" s="9"/>
      <c r="QWI42" s="9"/>
      <c r="QWJ42" s="9"/>
      <c r="QWK42" s="9"/>
      <c r="QWL42" s="9"/>
      <c r="QWM42" s="9"/>
      <c r="QWN42" s="9"/>
      <c r="QWO42" s="9"/>
      <c r="QWP42" s="9"/>
      <c r="QWQ42" s="9"/>
      <c r="QWR42" s="9"/>
      <c r="QWS42" s="9"/>
      <c r="QWT42" s="9"/>
      <c r="QWU42" s="9"/>
      <c r="QWV42" s="9"/>
      <c r="QWW42" s="9"/>
      <c r="QWX42" s="9"/>
      <c r="QWY42" s="9"/>
      <c r="QWZ42" s="9"/>
      <c r="QXA42" s="9"/>
      <c r="QXB42" s="9"/>
      <c r="QXC42" s="9"/>
      <c r="QXD42" s="9"/>
      <c r="QXE42" s="9"/>
      <c r="QXF42" s="9"/>
      <c r="QXG42" s="9"/>
      <c r="QXH42" s="9"/>
      <c r="QXI42" s="9"/>
      <c r="QXJ42" s="9"/>
      <c r="QXK42" s="9"/>
      <c r="QXL42" s="9"/>
      <c r="QXM42" s="9"/>
      <c r="QXN42" s="9"/>
      <c r="QXO42" s="9"/>
      <c r="QXP42" s="9"/>
      <c r="QXQ42" s="9"/>
      <c r="QXR42" s="9"/>
      <c r="QXS42" s="9"/>
      <c r="QXT42" s="9"/>
      <c r="QXU42" s="9"/>
      <c r="QXV42" s="9"/>
      <c r="QXW42" s="9"/>
      <c r="QXX42" s="9"/>
      <c r="QXY42" s="9"/>
      <c r="QXZ42" s="9"/>
      <c r="QYA42" s="9"/>
      <c r="QYB42" s="9"/>
      <c r="QYC42" s="9"/>
      <c r="QYD42" s="9"/>
      <c r="QYE42" s="9"/>
      <c r="QYF42" s="9"/>
      <c r="QYG42" s="9"/>
      <c r="QYH42" s="9"/>
      <c r="QYI42" s="9"/>
      <c r="QYJ42" s="9"/>
      <c r="QYK42" s="9"/>
      <c r="QYL42" s="9"/>
      <c r="QYM42" s="9"/>
      <c r="QYN42" s="9"/>
      <c r="QYO42" s="9"/>
      <c r="QYP42" s="9"/>
      <c r="QYQ42" s="9"/>
      <c r="QYR42" s="9"/>
      <c r="QYS42" s="9"/>
      <c r="QYT42" s="9"/>
      <c r="QYU42" s="9"/>
      <c r="QYV42" s="9"/>
      <c r="QYW42" s="9"/>
      <c r="QYX42" s="9"/>
      <c r="QYY42" s="9"/>
      <c r="QYZ42" s="9"/>
      <c r="QZA42" s="9"/>
      <c r="QZB42" s="9"/>
      <c r="QZC42" s="9"/>
      <c r="QZD42" s="9"/>
      <c r="QZE42" s="9"/>
      <c r="QZF42" s="9"/>
      <c r="QZG42" s="9"/>
      <c r="QZH42" s="9"/>
      <c r="QZI42" s="9"/>
      <c r="QZJ42" s="9"/>
      <c r="QZK42" s="9"/>
      <c r="QZL42" s="9"/>
      <c r="QZM42" s="9"/>
      <c r="QZN42" s="9"/>
      <c r="QZO42" s="9"/>
      <c r="QZP42" s="9"/>
      <c r="QZQ42" s="9"/>
      <c r="QZR42" s="9"/>
      <c r="QZS42" s="9"/>
      <c r="QZT42" s="9"/>
      <c r="QZU42" s="9"/>
      <c r="QZV42" s="9"/>
      <c r="QZW42" s="9"/>
      <c r="QZX42" s="9"/>
      <c r="QZY42" s="9"/>
      <c r="QZZ42" s="9"/>
      <c r="RAA42" s="9"/>
      <c r="RAB42" s="9"/>
      <c r="RAC42" s="9"/>
      <c r="RAD42" s="9"/>
      <c r="RAE42" s="9"/>
      <c r="RAF42" s="9"/>
      <c r="RAG42" s="9"/>
      <c r="RAH42" s="9"/>
      <c r="RAI42" s="9"/>
      <c r="RAJ42" s="9"/>
      <c r="RAK42" s="9"/>
      <c r="RAL42" s="9"/>
      <c r="RAM42" s="9"/>
      <c r="RAN42" s="9"/>
      <c r="RAO42" s="9"/>
      <c r="RAP42" s="9"/>
      <c r="RAQ42" s="9"/>
      <c r="RAR42" s="9"/>
      <c r="RAS42" s="9"/>
      <c r="RAT42" s="9"/>
      <c r="RAU42" s="9"/>
      <c r="RAV42" s="9"/>
      <c r="RAW42" s="9"/>
      <c r="RAX42" s="9"/>
      <c r="RAY42" s="9"/>
      <c r="RAZ42" s="9"/>
      <c r="RBA42" s="9"/>
      <c r="RBB42" s="9"/>
      <c r="RBC42" s="9"/>
      <c r="RBD42" s="9"/>
      <c r="RBE42" s="9"/>
      <c r="RBF42" s="9"/>
      <c r="RBG42" s="9"/>
      <c r="RBH42" s="9"/>
      <c r="RBI42" s="9"/>
      <c r="RBJ42" s="9"/>
      <c r="RBK42" s="9"/>
      <c r="RBL42" s="9"/>
      <c r="RBM42" s="9"/>
      <c r="RBN42" s="9"/>
      <c r="RBO42" s="9"/>
      <c r="RBP42" s="9"/>
      <c r="RBQ42" s="9"/>
      <c r="RBR42" s="9"/>
      <c r="RBS42" s="9"/>
      <c r="RBT42" s="9"/>
      <c r="RBU42" s="9"/>
      <c r="RBV42" s="9"/>
      <c r="RBW42" s="9"/>
      <c r="RBX42" s="9"/>
      <c r="RBY42" s="9"/>
      <c r="RBZ42" s="9"/>
      <c r="RCA42" s="9"/>
      <c r="RCB42" s="9"/>
      <c r="RCC42" s="9"/>
      <c r="RCD42" s="9"/>
      <c r="RCE42" s="9"/>
      <c r="RCF42" s="9"/>
      <c r="RCG42" s="9"/>
      <c r="RCH42" s="9"/>
      <c r="RCI42" s="9"/>
      <c r="RCJ42" s="9"/>
      <c r="RCK42" s="9"/>
      <c r="RCL42" s="9"/>
      <c r="RCM42" s="9"/>
      <c r="RCN42" s="9"/>
      <c r="RCO42" s="9"/>
      <c r="RCP42" s="9"/>
      <c r="RCQ42" s="9"/>
      <c r="RCR42" s="9"/>
      <c r="RCS42" s="9"/>
      <c r="RCT42" s="9"/>
      <c r="RCU42" s="9"/>
      <c r="RCV42" s="9"/>
      <c r="RCW42" s="9"/>
      <c r="RCX42" s="9"/>
      <c r="RCY42" s="9"/>
      <c r="RCZ42" s="9"/>
      <c r="RDA42" s="9"/>
      <c r="RDB42" s="9"/>
      <c r="RDC42" s="9"/>
      <c r="RDD42" s="9"/>
      <c r="RDE42" s="9"/>
      <c r="RDF42" s="9"/>
      <c r="RDG42" s="9"/>
      <c r="RDH42" s="9"/>
      <c r="RDI42" s="9"/>
      <c r="RDJ42" s="9"/>
      <c r="RDK42" s="9"/>
      <c r="RDL42" s="9"/>
      <c r="RDM42" s="9"/>
      <c r="RDN42" s="9"/>
      <c r="RDO42" s="9"/>
      <c r="RDP42" s="9"/>
      <c r="RDQ42" s="9"/>
      <c r="RDR42" s="9"/>
      <c r="RDS42" s="9"/>
      <c r="RDT42" s="9"/>
      <c r="RDU42" s="9"/>
      <c r="RDV42" s="9"/>
      <c r="RDW42" s="9"/>
      <c r="RDX42" s="9"/>
      <c r="RDY42" s="9"/>
      <c r="RDZ42" s="9"/>
      <c r="REA42" s="9"/>
      <c r="REB42" s="9"/>
      <c r="REC42" s="9"/>
      <c r="RED42" s="9"/>
      <c r="REE42" s="9"/>
      <c r="REF42" s="9"/>
      <c r="REG42" s="9"/>
      <c r="REH42" s="9"/>
      <c r="REI42" s="9"/>
      <c r="REJ42" s="9"/>
      <c r="REK42" s="9"/>
      <c r="REL42" s="9"/>
      <c r="REM42" s="9"/>
      <c r="REN42" s="9"/>
      <c r="REO42" s="9"/>
      <c r="REP42" s="9"/>
      <c r="REQ42" s="9"/>
      <c r="RER42" s="9"/>
      <c r="RES42" s="9"/>
      <c r="RET42" s="9"/>
      <c r="REU42" s="9"/>
      <c r="REV42" s="9"/>
      <c r="REW42" s="9"/>
      <c r="REX42" s="9"/>
      <c r="REY42" s="9"/>
      <c r="REZ42" s="9"/>
      <c r="RFA42" s="9"/>
      <c r="RFB42" s="9"/>
      <c r="RFC42" s="9"/>
      <c r="RFD42" s="9"/>
      <c r="RFE42" s="9"/>
      <c r="RFF42" s="9"/>
      <c r="RFG42" s="9"/>
      <c r="RFH42" s="9"/>
      <c r="RFI42" s="9"/>
      <c r="RFJ42" s="9"/>
      <c r="RFK42" s="9"/>
      <c r="RFL42" s="9"/>
      <c r="RFM42" s="9"/>
      <c r="RFN42" s="9"/>
      <c r="RFO42" s="9"/>
      <c r="RFP42" s="9"/>
      <c r="RFQ42" s="9"/>
      <c r="RFR42" s="9"/>
      <c r="RFS42" s="9"/>
      <c r="RFT42" s="9"/>
      <c r="RFU42" s="9"/>
      <c r="RFV42" s="9"/>
      <c r="RFW42" s="9"/>
      <c r="RFX42" s="9"/>
      <c r="RFY42" s="9"/>
      <c r="RFZ42" s="9"/>
      <c r="RGA42" s="9"/>
      <c r="RGB42" s="9"/>
      <c r="RGC42" s="9"/>
      <c r="RGD42" s="9"/>
      <c r="RGE42" s="9"/>
      <c r="RGF42" s="9"/>
      <c r="RGG42" s="9"/>
      <c r="RGH42" s="9"/>
      <c r="RGI42" s="9"/>
      <c r="RGJ42" s="9"/>
      <c r="RGK42" s="9"/>
      <c r="RGL42" s="9"/>
      <c r="RGM42" s="9"/>
      <c r="RGN42" s="9"/>
      <c r="RGO42" s="9"/>
      <c r="RGP42" s="9"/>
      <c r="RGQ42" s="9"/>
      <c r="RGR42" s="9"/>
      <c r="RGS42" s="9"/>
      <c r="RGT42" s="9"/>
      <c r="RGU42" s="9"/>
      <c r="RGV42" s="9"/>
      <c r="RGW42" s="9"/>
      <c r="RGX42" s="9"/>
      <c r="RGY42" s="9"/>
      <c r="RGZ42" s="9"/>
      <c r="RHA42" s="9"/>
      <c r="RHB42" s="9"/>
      <c r="RHC42" s="9"/>
      <c r="RHD42" s="9"/>
      <c r="RHE42" s="9"/>
      <c r="RHF42" s="9"/>
      <c r="RHG42" s="9"/>
      <c r="RHH42" s="9"/>
      <c r="RHI42" s="9"/>
      <c r="RHJ42" s="9"/>
      <c r="RHK42" s="9"/>
      <c r="RHL42" s="9"/>
      <c r="RHM42" s="9"/>
      <c r="RHN42" s="9"/>
      <c r="RHO42" s="9"/>
      <c r="RHP42" s="9"/>
      <c r="RHQ42" s="9"/>
      <c r="RHR42" s="9"/>
      <c r="RHS42" s="9"/>
      <c r="RHT42" s="9"/>
      <c r="RHU42" s="9"/>
      <c r="RHV42" s="9"/>
      <c r="RHW42" s="9"/>
      <c r="RHX42" s="9"/>
      <c r="RHY42" s="9"/>
      <c r="RHZ42" s="9"/>
      <c r="RIA42" s="9"/>
      <c r="RIB42" s="9"/>
      <c r="RIC42" s="9"/>
      <c r="RID42" s="9"/>
      <c r="RIE42" s="9"/>
      <c r="RIF42" s="9"/>
      <c r="RIG42" s="9"/>
      <c r="RIH42" s="9"/>
      <c r="RII42" s="9"/>
      <c r="RIJ42" s="9"/>
      <c r="RIK42" s="9"/>
      <c r="RIL42" s="9"/>
      <c r="RIM42" s="9"/>
      <c r="RIN42" s="9"/>
      <c r="RIO42" s="9"/>
      <c r="RIP42" s="9"/>
      <c r="RIQ42" s="9"/>
      <c r="RIR42" s="9"/>
      <c r="RIS42" s="9"/>
      <c r="RIT42" s="9"/>
      <c r="RIU42" s="9"/>
      <c r="RIV42" s="9"/>
      <c r="RIW42" s="9"/>
      <c r="RIX42" s="9"/>
      <c r="RIY42" s="9"/>
      <c r="RIZ42" s="9"/>
      <c r="RJA42" s="9"/>
      <c r="RJB42" s="9"/>
      <c r="RJC42" s="9"/>
      <c r="RJD42" s="9"/>
      <c r="RJE42" s="9"/>
      <c r="RJF42" s="9"/>
      <c r="RJG42" s="9"/>
      <c r="RJH42" s="9"/>
      <c r="RJI42" s="9"/>
      <c r="RJJ42" s="9"/>
      <c r="RJK42" s="9"/>
      <c r="RJL42" s="9"/>
      <c r="RJM42" s="9"/>
      <c r="RJN42" s="9"/>
      <c r="RJO42" s="9"/>
      <c r="RJP42" s="9"/>
      <c r="RJQ42" s="9"/>
      <c r="RJR42" s="9"/>
      <c r="RJS42" s="9"/>
      <c r="RJT42" s="9"/>
      <c r="RJU42" s="9"/>
      <c r="RJV42" s="9"/>
      <c r="RJW42" s="9"/>
      <c r="RJX42" s="9"/>
      <c r="RJY42" s="9"/>
      <c r="RJZ42" s="9"/>
      <c r="RKA42" s="9"/>
      <c r="RKB42" s="9"/>
      <c r="RKC42" s="9"/>
      <c r="RKD42" s="9"/>
      <c r="RKE42" s="9"/>
      <c r="RKF42" s="9"/>
      <c r="RKG42" s="9"/>
      <c r="RKH42" s="9"/>
      <c r="RKI42" s="9"/>
      <c r="RKJ42" s="9"/>
      <c r="RKK42" s="9"/>
      <c r="RKL42" s="9"/>
      <c r="RKM42" s="9"/>
      <c r="RKN42" s="9"/>
      <c r="RKO42" s="9"/>
      <c r="RKP42" s="9"/>
      <c r="RKQ42" s="9"/>
      <c r="RKR42" s="9"/>
      <c r="RKS42" s="9"/>
      <c r="RKT42" s="9"/>
      <c r="RKU42" s="9"/>
      <c r="RKV42" s="9"/>
      <c r="RKW42" s="9"/>
      <c r="RKX42" s="9"/>
      <c r="RKY42" s="9"/>
      <c r="RKZ42" s="9"/>
      <c r="RLA42" s="9"/>
      <c r="RLB42" s="9"/>
      <c r="RLC42" s="9"/>
      <c r="RLD42" s="9"/>
      <c r="RLE42" s="9"/>
      <c r="RLF42" s="9"/>
      <c r="RLG42" s="9"/>
      <c r="RLH42" s="9"/>
      <c r="RLI42" s="9"/>
      <c r="RLJ42" s="9"/>
      <c r="RLK42" s="9"/>
      <c r="RLL42" s="9"/>
      <c r="RLM42" s="9"/>
      <c r="RLN42" s="9"/>
      <c r="RLO42" s="9"/>
      <c r="RLP42" s="9"/>
      <c r="RLQ42" s="9"/>
      <c r="RLR42" s="9"/>
      <c r="RLS42" s="9"/>
      <c r="RLT42" s="9"/>
      <c r="RLU42" s="9"/>
      <c r="RLV42" s="9"/>
      <c r="RLW42" s="9"/>
      <c r="RLX42" s="9"/>
      <c r="RLY42" s="9"/>
      <c r="RLZ42" s="9"/>
      <c r="RMA42" s="9"/>
      <c r="RMB42" s="9"/>
      <c r="RMC42" s="9"/>
      <c r="RMD42" s="9"/>
      <c r="RME42" s="9"/>
      <c r="RMF42" s="9"/>
      <c r="RMG42" s="9"/>
      <c r="RMH42" s="9"/>
      <c r="RMI42" s="9"/>
      <c r="RMJ42" s="9"/>
      <c r="RMK42" s="9"/>
      <c r="RML42" s="9"/>
      <c r="RMM42" s="9"/>
      <c r="RMN42" s="9"/>
      <c r="RMO42" s="9"/>
      <c r="RMP42" s="9"/>
      <c r="RMQ42" s="9"/>
      <c r="RMR42" s="9"/>
      <c r="RMS42" s="9"/>
      <c r="RMT42" s="9"/>
      <c r="RMU42" s="9"/>
      <c r="RMV42" s="9"/>
      <c r="RMW42" s="9"/>
      <c r="RMX42" s="9"/>
      <c r="RMY42" s="9"/>
      <c r="RMZ42" s="9"/>
      <c r="RNA42" s="9"/>
      <c r="RNB42" s="9"/>
      <c r="RNC42" s="9"/>
      <c r="RND42" s="9"/>
      <c r="RNE42" s="9"/>
      <c r="RNF42" s="9"/>
      <c r="RNG42" s="9"/>
      <c r="RNH42" s="9"/>
      <c r="RNI42" s="9"/>
      <c r="RNJ42" s="9"/>
      <c r="RNK42" s="9"/>
      <c r="RNL42" s="9"/>
      <c r="RNM42" s="9"/>
      <c r="RNN42" s="9"/>
      <c r="RNO42" s="9"/>
      <c r="RNP42" s="9"/>
      <c r="RNQ42" s="9"/>
      <c r="RNR42" s="9"/>
      <c r="RNS42" s="9"/>
      <c r="RNT42" s="9"/>
      <c r="RNU42" s="9"/>
      <c r="RNV42" s="9"/>
      <c r="RNW42" s="9"/>
      <c r="RNX42" s="9"/>
      <c r="RNY42" s="9"/>
      <c r="RNZ42" s="9"/>
      <c r="ROA42" s="9"/>
      <c r="ROB42" s="9"/>
      <c r="ROC42" s="9"/>
      <c r="ROD42" s="9"/>
      <c r="ROE42" s="9"/>
      <c r="ROF42" s="9"/>
      <c r="ROG42" s="9"/>
      <c r="ROH42" s="9"/>
      <c r="ROI42" s="9"/>
      <c r="ROJ42" s="9"/>
      <c r="ROK42" s="9"/>
      <c r="ROL42" s="9"/>
      <c r="ROM42" s="9"/>
      <c r="RON42" s="9"/>
      <c r="ROO42" s="9"/>
      <c r="ROP42" s="9"/>
      <c r="ROQ42" s="9"/>
      <c r="ROR42" s="9"/>
      <c r="ROS42" s="9"/>
      <c r="ROT42" s="9"/>
      <c r="ROU42" s="9"/>
      <c r="ROV42" s="9"/>
      <c r="ROW42" s="9"/>
      <c r="ROX42" s="9"/>
      <c r="ROY42" s="9"/>
      <c r="ROZ42" s="9"/>
      <c r="RPA42" s="9"/>
      <c r="RPB42" s="9"/>
      <c r="RPC42" s="9"/>
      <c r="RPD42" s="9"/>
      <c r="RPE42" s="9"/>
      <c r="RPF42" s="9"/>
      <c r="RPG42" s="9"/>
      <c r="RPH42" s="9"/>
      <c r="RPI42" s="9"/>
      <c r="RPJ42" s="9"/>
      <c r="RPK42" s="9"/>
      <c r="RPL42" s="9"/>
      <c r="RPM42" s="9"/>
      <c r="RPN42" s="9"/>
      <c r="RPO42" s="9"/>
      <c r="RPP42" s="9"/>
      <c r="RPQ42" s="9"/>
      <c r="RPR42" s="9"/>
      <c r="RPS42" s="9"/>
      <c r="RPT42" s="9"/>
      <c r="RPU42" s="9"/>
      <c r="RPV42" s="9"/>
      <c r="RPW42" s="9"/>
      <c r="RPX42" s="9"/>
      <c r="RPY42" s="9"/>
      <c r="RPZ42" s="9"/>
      <c r="RQA42" s="9"/>
      <c r="RQB42" s="9"/>
      <c r="RQC42" s="9"/>
      <c r="RQD42" s="9"/>
      <c r="RQE42" s="9"/>
      <c r="RQF42" s="9"/>
      <c r="RQG42" s="9"/>
      <c r="RQH42" s="9"/>
      <c r="RQI42" s="9"/>
      <c r="RQJ42" s="9"/>
      <c r="RQK42" s="9"/>
      <c r="RQL42" s="9"/>
      <c r="RQM42" s="9"/>
      <c r="RQN42" s="9"/>
      <c r="RQO42" s="9"/>
      <c r="RQP42" s="9"/>
      <c r="RQQ42" s="9"/>
      <c r="RQR42" s="9"/>
      <c r="RQS42" s="9"/>
      <c r="RQT42" s="9"/>
      <c r="RQU42" s="9"/>
      <c r="RQV42" s="9"/>
      <c r="RQW42" s="9"/>
      <c r="RQX42" s="9"/>
      <c r="RQY42" s="9"/>
      <c r="RQZ42" s="9"/>
      <c r="RRA42" s="9"/>
      <c r="RRB42" s="9"/>
      <c r="RRC42" s="9"/>
      <c r="RRD42" s="9"/>
      <c r="RRE42" s="9"/>
      <c r="RRF42" s="9"/>
      <c r="RRG42" s="9"/>
      <c r="RRH42" s="9"/>
      <c r="RRI42" s="9"/>
      <c r="RRJ42" s="9"/>
      <c r="RRK42" s="9"/>
      <c r="RRL42" s="9"/>
      <c r="RRM42" s="9"/>
      <c r="RRN42" s="9"/>
      <c r="RRO42" s="9"/>
      <c r="RRP42" s="9"/>
      <c r="RRQ42" s="9"/>
      <c r="RRR42" s="9"/>
      <c r="RRS42" s="9"/>
      <c r="RRT42" s="9"/>
      <c r="RRU42" s="9"/>
      <c r="RRV42" s="9"/>
      <c r="RRW42" s="9"/>
      <c r="RRX42" s="9"/>
      <c r="RRY42" s="9"/>
      <c r="RRZ42" s="9"/>
      <c r="RSA42" s="9"/>
      <c r="RSB42" s="9"/>
      <c r="RSC42" s="9"/>
      <c r="RSD42" s="9"/>
      <c r="RSE42" s="9"/>
      <c r="RSF42" s="9"/>
      <c r="RSG42" s="9"/>
      <c r="RSH42" s="9"/>
      <c r="RSI42" s="9"/>
      <c r="RSJ42" s="9"/>
      <c r="RSK42" s="9"/>
      <c r="RSL42" s="9"/>
      <c r="RSM42" s="9"/>
      <c r="RSN42" s="9"/>
      <c r="RSO42" s="9"/>
      <c r="RSP42" s="9"/>
      <c r="RSQ42" s="9"/>
      <c r="RSR42" s="9"/>
      <c r="RSS42" s="9"/>
      <c r="RST42" s="9"/>
      <c r="RSU42" s="9"/>
      <c r="RSV42" s="9"/>
      <c r="RSW42" s="9"/>
      <c r="RSX42" s="9"/>
      <c r="RSY42" s="9"/>
      <c r="RSZ42" s="9"/>
      <c r="RTA42" s="9"/>
      <c r="RTB42" s="9"/>
      <c r="RTC42" s="9"/>
      <c r="RTD42" s="9"/>
      <c r="RTE42" s="9"/>
      <c r="RTF42" s="9"/>
      <c r="RTG42" s="9"/>
      <c r="RTH42" s="9"/>
      <c r="RTI42" s="9"/>
      <c r="RTJ42" s="9"/>
      <c r="RTK42" s="9"/>
      <c r="RTL42" s="9"/>
      <c r="RTM42" s="9"/>
      <c r="RTN42" s="9"/>
      <c r="RTO42" s="9"/>
      <c r="RTP42" s="9"/>
      <c r="RTQ42" s="9"/>
      <c r="RTR42" s="9"/>
      <c r="RTS42" s="9"/>
      <c r="RTT42" s="9"/>
      <c r="RTU42" s="9"/>
      <c r="RTV42" s="9"/>
      <c r="RTW42" s="9"/>
      <c r="RTX42" s="9"/>
      <c r="RTY42" s="9"/>
      <c r="RTZ42" s="9"/>
      <c r="RUA42" s="9"/>
      <c r="RUB42" s="9"/>
      <c r="RUC42" s="9"/>
      <c r="RUD42" s="9"/>
      <c r="RUE42" s="9"/>
      <c r="RUF42" s="9"/>
      <c r="RUG42" s="9"/>
      <c r="RUH42" s="9"/>
      <c r="RUI42" s="9"/>
      <c r="RUJ42" s="9"/>
      <c r="RUK42" s="9"/>
      <c r="RUL42" s="9"/>
      <c r="RUM42" s="9"/>
      <c r="RUN42" s="9"/>
      <c r="RUO42" s="9"/>
      <c r="RUP42" s="9"/>
      <c r="RUQ42" s="9"/>
      <c r="RUR42" s="9"/>
      <c r="RUS42" s="9"/>
      <c r="RUT42" s="9"/>
      <c r="RUU42" s="9"/>
      <c r="RUV42" s="9"/>
      <c r="RUW42" s="9"/>
      <c r="RUX42" s="9"/>
      <c r="RUY42" s="9"/>
      <c r="RUZ42" s="9"/>
      <c r="RVA42" s="9"/>
      <c r="RVB42" s="9"/>
      <c r="RVC42" s="9"/>
      <c r="RVD42" s="9"/>
      <c r="RVE42" s="9"/>
      <c r="RVF42" s="9"/>
      <c r="RVG42" s="9"/>
      <c r="RVH42" s="9"/>
      <c r="RVI42" s="9"/>
      <c r="RVJ42" s="9"/>
      <c r="RVK42" s="9"/>
      <c r="RVL42" s="9"/>
      <c r="RVM42" s="9"/>
      <c r="RVN42" s="9"/>
      <c r="RVO42" s="9"/>
      <c r="RVP42" s="9"/>
      <c r="RVQ42" s="9"/>
      <c r="RVR42" s="9"/>
      <c r="RVS42" s="9"/>
      <c r="RVT42" s="9"/>
      <c r="RVU42" s="9"/>
      <c r="RVV42" s="9"/>
      <c r="RVW42" s="9"/>
      <c r="RVX42" s="9"/>
      <c r="RVY42" s="9"/>
      <c r="RVZ42" s="9"/>
      <c r="RWA42" s="9"/>
      <c r="RWB42" s="9"/>
      <c r="RWC42" s="9"/>
      <c r="RWD42" s="9"/>
      <c r="RWE42" s="9"/>
      <c r="RWF42" s="9"/>
      <c r="RWG42" s="9"/>
      <c r="RWH42" s="9"/>
      <c r="RWI42" s="9"/>
      <c r="RWJ42" s="9"/>
      <c r="RWK42" s="9"/>
      <c r="RWL42" s="9"/>
      <c r="RWM42" s="9"/>
      <c r="RWN42" s="9"/>
      <c r="RWO42" s="9"/>
      <c r="RWP42" s="9"/>
      <c r="RWQ42" s="9"/>
      <c r="RWR42" s="9"/>
      <c r="RWS42" s="9"/>
      <c r="RWT42" s="9"/>
      <c r="RWU42" s="9"/>
      <c r="RWV42" s="9"/>
      <c r="RWW42" s="9"/>
      <c r="RWX42" s="9"/>
      <c r="RWY42" s="9"/>
      <c r="RWZ42" s="9"/>
      <c r="RXA42" s="9"/>
      <c r="RXB42" s="9"/>
      <c r="RXC42" s="9"/>
      <c r="RXD42" s="9"/>
      <c r="RXE42" s="9"/>
      <c r="RXF42" s="9"/>
      <c r="RXG42" s="9"/>
      <c r="RXH42" s="9"/>
      <c r="RXI42" s="9"/>
      <c r="RXJ42" s="9"/>
      <c r="RXK42" s="9"/>
      <c r="RXL42" s="9"/>
      <c r="RXM42" s="9"/>
      <c r="RXN42" s="9"/>
      <c r="RXO42" s="9"/>
      <c r="RXP42" s="9"/>
      <c r="RXQ42" s="9"/>
      <c r="RXR42" s="9"/>
      <c r="RXS42" s="9"/>
      <c r="RXT42" s="9"/>
      <c r="RXU42" s="9"/>
      <c r="RXV42" s="9"/>
      <c r="RXW42" s="9"/>
      <c r="RXX42" s="9"/>
      <c r="RXY42" s="9"/>
      <c r="RXZ42" s="9"/>
      <c r="RYA42" s="9"/>
      <c r="RYB42" s="9"/>
      <c r="RYC42" s="9"/>
      <c r="RYD42" s="9"/>
      <c r="RYE42" s="9"/>
      <c r="RYF42" s="9"/>
      <c r="RYG42" s="9"/>
      <c r="RYH42" s="9"/>
      <c r="RYI42" s="9"/>
      <c r="RYJ42" s="9"/>
      <c r="RYK42" s="9"/>
      <c r="RYL42" s="9"/>
      <c r="RYM42" s="9"/>
      <c r="RYN42" s="9"/>
      <c r="RYO42" s="9"/>
      <c r="RYP42" s="9"/>
      <c r="RYQ42" s="9"/>
      <c r="RYR42" s="9"/>
      <c r="RYS42" s="9"/>
      <c r="RYT42" s="9"/>
      <c r="RYU42" s="9"/>
      <c r="RYV42" s="9"/>
      <c r="RYW42" s="9"/>
      <c r="RYX42" s="9"/>
      <c r="RYY42" s="9"/>
      <c r="RYZ42" s="9"/>
      <c r="RZA42" s="9"/>
      <c r="RZB42" s="9"/>
      <c r="RZC42" s="9"/>
      <c r="RZD42" s="9"/>
      <c r="RZE42" s="9"/>
      <c r="RZF42" s="9"/>
      <c r="RZG42" s="9"/>
      <c r="RZH42" s="9"/>
      <c r="RZI42" s="9"/>
      <c r="RZJ42" s="9"/>
      <c r="RZK42" s="9"/>
      <c r="RZL42" s="9"/>
      <c r="RZM42" s="9"/>
      <c r="RZN42" s="9"/>
      <c r="RZO42" s="9"/>
      <c r="RZP42" s="9"/>
      <c r="RZQ42" s="9"/>
      <c r="RZR42" s="9"/>
      <c r="RZS42" s="9"/>
      <c r="RZT42" s="9"/>
      <c r="RZU42" s="9"/>
      <c r="RZV42" s="9"/>
      <c r="RZW42" s="9"/>
      <c r="RZX42" s="9"/>
      <c r="RZY42" s="9"/>
      <c r="RZZ42" s="9"/>
      <c r="SAA42" s="9"/>
      <c r="SAB42" s="9"/>
      <c r="SAC42" s="9"/>
      <c r="SAD42" s="9"/>
      <c r="SAE42" s="9"/>
      <c r="SAF42" s="9"/>
      <c r="SAG42" s="9"/>
      <c r="SAH42" s="9"/>
      <c r="SAI42" s="9"/>
      <c r="SAJ42" s="9"/>
      <c r="SAK42" s="9"/>
      <c r="SAL42" s="9"/>
      <c r="SAM42" s="9"/>
      <c r="SAN42" s="9"/>
      <c r="SAO42" s="9"/>
      <c r="SAP42" s="9"/>
      <c r="SAQ42" s="9"/>
      <c r="SAR42" s="9"/>
      <c r="SAS42" s="9"/>
      <c r="SAT42" s="9"/>
      <c r="SAU42" s="9"/>
      <c r="SAV42" s="9"/>
      <c r="SAW42" s="9"/>
      <c r="SAX42" s="9"/>
      <c r="SAY42" s="9"/>
      <c r="SAZ42" s="9"/>
      <c r="SBA42" s="9"/>
      <c r="SBB42" s="9"/>
      <c r="SBC42" s="9"/>
      <c r="SBD42" s="9"/>
      <c r="SBE42" s="9"/>
      <c r="SBF42" s="9"/>
      <c r="SBG42" s="9"/>
      <c r="SBH42" s="9"/>
      <c r="SBI42" s="9"/>
      <c r="SBJ42" s="9"/>
      <c r="SBK42" s="9"/>
      <c r="SBL42" s="9"/>
      <c r="SBM42" s="9"/>
      <c r="SBN42" s="9"/>
      <c r="SBO42" s="9"/>
      <c r="SBP42" s="9"/>
      <c r="SBQ42" s="9"/>
      <c r="SBR42" s="9"/>
      <c r="SBS42" s="9"/>
      <c r="SBT42" s="9"/>
      <c r="SBU42" s="9"/>
      <c r="SBV42" s="9"/>
      <c r="SBW42" s="9"/>
      <c r="SBX42" s="9"/>
      <c r="SBY42" s="9"/>
      <c r="SBZ42" s="9"/>
      <c r="SCA42" s="9"/>
      <c r="SCB42" s="9"/>
      <c r="SCC42" s="9"/>
      <c r="SCD42" s="9"/>
      <c r="SCE42" s="9"/>
      <c r="SCF42" s="9"/>
      <c r="SCG42" s="9"/>
      <c r="SCH42" s="9"/>
      <c r="SCI42" s="9"/>
      <c r="SCJ42" s="9"/>
      <c r="SCK42" s="9"/>
      <c r="SCL42" s="9"/>
      <c r="SCM42" s="9"/>
      <c r="SCN42" s="9"/>
      <c r="SCO42" s="9"/>
      <c r="SCP42" s="9"/>
      <c r="SCQ42" s="9"/>
      <c r="SCR42" s="9"/>
      <c r="SCS42" s="9"/>
      <c r="SCT42" s="9"/>
      <c r="SCU42" s="9"/>
      <c r="SCV42" s="9"/>
      <c r="SCW42" s="9"/>
      <c r="SCX42" s="9"/>
      <c r="SCY42" s="9"/>
      <c r="SCZ42" s="9"/>
      <c r="SDA42" s="9"/>
      <c r="SDB42" s="9"/>
      <c r="SDC42" s="9"/>
      <c r="SDD42" s="9"/>
      <c r="SDE42" s="9"/>
      <c r="SDF42" s="9"/>
      <c r="SDG42" s="9"/>
      <c r="SDH42" s="9"/>
      <c r="SDI42" s="9"/>
      <c r="SDJ42" s="9"/>
      <c r="SDK42" s="9"/>
      <c r="SDL42" s="9"/>
      <c r="SDM42" s="9"/>
      <c r="SDN42" s="9"/>
      <c r="SDO42" s="9"/>
      <c r="SDP42" s="9"/>
      <c r="SDQ42" s="9"/>
      <c r="SDR42" s="9"/>
      <c r="SDS42" s="9"/>
      <c r="SDT42" s="9"/>
      <c r="SDU42" s="9"/>
      <c r="SDV42" s="9"/>
      <c r="SDW42" s="9"/>
      <c r="SDX42" s="9"/>
      <c r="SDY42" s="9"/>
      <c r="SDZ42" s="9"/>
      <c r="SEA42" s="9"/>
      <c r="SEB42" s="9"/>
      <c r="SEC42" s="9"/>
      <c r="SED42" s="9"/>
      <c r="SEE42" s="9"/>
      <c r="SEF42" s="9"/>
      <c r="SEG42" s="9"/>
      <c r="SEH42" s="9"/>
      <c r="SEI42" s="9"/>
      <c r="SEJ42" s="9"/>
      <c r="SEK42" s="9"/>
      <c r="SEL42" s="9"/>
      <c r="SEM42" s="9"/>
      <c r="SEN42" s="9"/>
      <c r="SEO42" s="9"/>
      <c r="SEP42" s="9"/>
      <c r="SEQ42" s="9"/>
      <c r="SER42" s="9"/>
      <c r="SES42" s="9"/>
      <c r="SET42" s="9"/>
      <c r="SEU42" s="9"/>
      <c r="SEV42" s="9"/>
      <c r="SEW42" s="9"/>
      <c r="SEX42" s="9"/>
      <c r="SEY42" s="9"/>
      <c r="SEZ42" s="9"/>
      <c r="SFA42" s="9"/>
      <c r="SFB42" s="9"/>
      <c r="SFC42" s="9"/>
      <c r="SFD42" s="9"/>
      <c r="SFE42" s="9"/>
      <c r="SFF42" s="9"/>
      <c r="SFG42" s="9"/>
      <c r="SFH42" s="9"/>
      <c r="SFI42" s="9"/>
      <c r="SFJ42" s="9"/>
      <c r="SFK42" s="9"/>
      <c r="SFL42" s="9"/>
      <c r="SFM42" s="9"/>
      <c r="SFN42" s="9"/>
      <c r="SFO42" s="9"/>
      <c r="SFP42" s="9"/>
      <c r="SFQ42" s="9"/>
      <c r="SFR42" s="9"/>
      <c r="SFS42" s="9"/>
      <c r="SFT42" s="9"/>
      <c r="SFU42" s="9"/>
      <c r="SFV42" s="9"/>
      <c r="SFW42" s="9"/>
      <c r="SFX42" s="9"/>
      <c r="SFY42" s="9"/>
      <c r="SFZ42" s="9"/>
      <c r="SGA42" s="9"/>
      <c r="SGB42" s="9"/>
      <c r="SGC42" s="9"/>
      <c r="SGD42" s="9"/>
      <c r="SGE42" s="9"/>
      <c r="SGF42" s="9"/>
      <c r="SGG42" s="9"/>
      <c r="SGH42" s="9"/>
      <c r="SGI42" s="9"/>
      <c r="SGJ42" s="9"/>
      <c r="SGK42" s="9"/>
      <c r="SGL42" s="9"/>
      <c r="SGM42" s="9"/>
      <c r="SGN42" s="9"/>
      <c r="SGO42" s="9"/>
      <c r="SGP42" s="9"/>
      <c r="SGQ42" s="9"/>
      <c r="SGR42" s="9"/>
      <c r="SGS42" s="9"/>
      <c r="SGT42" s="9"/>
      <c r="SGU42" s="9"/>
      <c r="SGV42" s="9"/>
      <c r="SGW42" s="9"/>
      <c r="SGX42" s="9"/>
      <c r="SGY42" s="9"/>
      <c r="SGZ42" s="9"/>
      <c r="SHA42" s="9"/>
      <c r="SHB42" s="9"/>
      <c r="SHC42" s="9"/>
      <c r="SHD42" s="9"/>
      <c r="SHE42" s="9"/>
      <c r="SHF42" s="9"/>
      <c r="SHG42" s="9"/>
      <c r="SHH42" s="9"/>
      <c r="SHI42" s="9"/>
      <c r="SHJ42" s="9"/>
      <c r="SHK42" s="9"/>
      <c r="SHL42" s="9"/>
      <c r="SHM42" s="9"/>
      <c r="SHN42" s="9"/>
      <c r="SHO42" s="9"/>
      <c r="SHP42" s="9"/>
      <c r="SHQ42" s="9"/>
      <c r="SHR42" s="9"/>
      <c r="SHS42" s="9"/>
      <c r="SHT42" s="9"/>
      <c r="SHU42" s="9"/>
      <c r="SHV42" s="9"/>
      <c r="SHW42" s="9"/>
      <c r="SHX42" s="9"/>
      <c r="SHY42" s="9"/>
      <c r="SHZ42" s="9"/>
      <c r="SIA42" s="9"/>
      <c r="SIB42" s="9"/>
      <c r="SIC42" s="9"/>
      <c r="SID42" s="9"/>
      <c r="SIE42" s="9"/>
      <c r="SIF42" s="9"/>
      <c r="SIG42" s="9"/>
      <c r="SIH42" s="9"/>
      <c r="SII42" s="9"/>
      <c r="SIJ42" s="9"/>
      <c r="SIK42" s="9"/>
      <c r="SIL42" s="9"/>
      <c r="SIM42" s="9"/>
      <c r="SIN42" s="9"/>
      <c r="SIO42" s="9"/>
      <c r="SIP42" s="9"/>
      <c r="SIQ42" s="9"/>
      <c r="SIR42" s="9"/>
      <c r="SIS42" s="9"/>
      <c r="SIT42" s="9"/>
      <c r="SIU42" s="9"/>
      <c r="SIV42" s="9"/>
      <c r="SIW42" s="9"/>
      <c r="SIX42" s="9"/>
      <c r="SIY42" s="9"/>
      <c r="SIZ42" s="9"/>
      <c r="SJA42" s="9"/>
      <c r="SJB42" s="9"/>
      <c r="SJC42" s="9"/>
      <c r="SJD42" s="9"/>
      <c r="SJE42" s="9"/>
      <c r="SJF42" s="9"/>
      <c r="SJG42" s="9"/>
      <c r="SJH42" s="9"/>
      <c r="SJI42" s="9"/>
      <c r="SJJ42" s="9"/>
      <c r="SJK42" s="9"/>
      <c r="SJL42" s="9"/>
      <c r="SJM42" s="9"/>
      <c r="SJN42" s="9"/>
      <c r="SJO42" s="9"/>
      <c r="SJP42" s="9"/>
      <c r="SJQ42" s="9"/>
      <c r="SJR42" s="9"/>
      <c r="SJS42" s="9"/>
      <c r="SJT42" s="9"/>
      <c r="SJU42" s="9"/>
      <c r="SJV42" s="9"/>
      <c r="SJW42" s="9"/>
      <c r="SJX42" s="9"/>
      <c r="SJY42" s="9"/>
      <c r="SJZ42" s="9"/>
      <c r="SKA42" s="9"/>
      <c r="SKB42" s="9"/>
      <c r="SKC42" s="9"/>
      <c r="SKD42" s="9"/>
      <c r="SKE42" s="9"/>
      <c r="SKF42" s="9"/>
      <c r="SKG42" s="9"/>
      <c r="SKH42" s="9"/>
      <c r="SKI42" s="9"/>
      <c r="SKJ42" s="9"/>
      <c r="SKK42" s="9"/>
      <c r="SKL42" s="9"/>
      <c r="SKM42" s="9"/>
      <c r="SKN42" s="9"/>
      <c r="SKO42" s="9"/>
      <c r="SKP42" s="9"/>
      <c r="SKQ42" s="9"/>
      <c r="SKR42" s="9"/>
      <c r="SKS42" s="9"/>
      <c r="SKT42" s="9"/>
      <c r="SKU42" s="9"/>
      <c r="SKV42" s="9"/>
      <c r="SKW42" s="9"/>
      <c r="SKX42" s="9"/>
      <c r="SKY42" s="9"/>
      <c r="SKZ42" s="9"/>
      <c r="SLA42" s="9"/>
      <c r="SLB42" s="9"/>
      <c r="SLC42" s="9"/>
      <c r="SLD42" s="9"/>
      <c r="SLE42" s="9"/>
      <c r="SLF42" s="9"/>
      <c r="SLG42" s="9"/>
      <c r="SLH42" s="9"/>
      <c r="SLI42" s="9"/>
      <c r="SLJ42" s="9"/>
      <c r="SLK42" s="9"/>
      <c r="SLL42" s="9"/>
      <c r="SLM42" s="9"/>
      <c r="SLN42" s="9"/>
      <c r="SLO42" s="9"/>
      <c r="SLP42" s="9"/>
      <c r="SLQ42" s="9"/>
      <c r="SLR42" s="9"/>
      <c r="SLS42" s="9"/>
      <c r="SLT42" s="9"/>
      <c r="SLU42" s="9"/>
      <c r="SLV42" s="9"/>
      <c r="SLW42" s="9"/>
      <c r="SLX42" s="9"/>
      <c r="SLY42" s="9"/>
      <c r="SLZ42" s="9"/>
      <c r="SMA42" s="9"/>
      <c r="SMB42" s="9"/>
      <c r="SMC42" s="9"/>
      <c r="SMD42" s="9"/>
      <c r="SME42" s="9"/>
      <c r="SMF42" s="9"/>
      <c r="SMG42" s="9"/>
      <c r="SMH42" s="9"/>
      <c r="SMI42" s="9"/>
      <c r="SMJ42" s="9"/>
      <c r="SMK42" s="9"/>
      <c r="SML42" s="9"/>
      <c r="SMM42" s="9"/>
      <c r="SMN42" s="9"/>
      <c r="SMO42" s="9"/>
      <c r="SMP42" s="9"/>
      <c r="SMQ42" s="9"/>
      <c r="SMR42" s="9"/>
      <c r="SMS42" s="9"/>
      <c r="SMT42" s="9"/>
      <c r="SMU42" s="9"/>
      <c r="SMV42" s="9"/>
      <c r="SMW42" s="9"/>
      <c r="SMX42" s="9"/>
      <c r="SMY42" s="9"/>
      <c r="SMZ42" s="9"/>
      <c r="SNA42" s="9"/>
      <c r="SNB42" s="9"/>
      <c r="SNC42" s="9"/>
      <c r="SND42" s="9"/>
      <c r="SNE42" s="9"/>
      <c r="SNF42" s="9"/>
      <c r="SNG42" s="9"/>
      <c r="SNH42" s="9"/>
      <c r="SNI42" s="9"/>
      <c r="SNJ42" s="9"/>
      <c r="SNK42" s="9"/>
      <c r="SNL42" s="9"/>
      <c r="SNM42" s="9"/>
      <c r="SNN42" s="9"/>
      <c r="SNO42" s="9"/>
      <c r="SNP42" s="9"/>
      <c r="SNQ42" s="9"/>
      <c r="SNR42" s="9"/>
      <c r="SNS42" s="9"/>
      <c r="SNT42" s="9"/>
      <c r="SNU42" s="9"/>
      <c r="SNV42" s="9"/>
      <c r="SNW42" s="9"/>
      <c r="SNX42" s="9"/>
      <c r="SNY42" s="9"/>
      <c r="SNZ42" s="9"/>
      <c r="SOA42" s="9"/>
      <c r="SOB42" s="9"/>
      <c r="SOC42" s="9"/>
      <c r="SOD42" s="9"/>
      <c r="SOE42" s="9"/>
      <c r="SOF42" s="9"/>
      <c r="SOG42" s="9"/>
      <c r="SOH42" s="9"/>
      <c r="SOI42" s="9"/>
      <c r="SOJ42" s="9"/>
      <c r="SOK42" s="9"/>
      <c r="SOL42" s="9"/>
      <c r="SOM42" s="9"/>
      <c r="SON42" s="9"/>
      <c r="SOO42" s="9"/>
      <c r="SOP42" s="9"/>
      <c r="SOQ42" s="9"/>
      <c r="SOR42" s="9"/>
      <c r="SOS42" s="9"/>
      <c r="SOT42" s="9"/>
      <c r="SOU42" s="9"/>
      <c r="SOV42" s="9"/>
      <c r="SOW42" s="9"/>
      <c r="SOX42" s="9"/>
      <c r="SOY42" s="9"/>
      <c r="SOZ42" s="9"/>
      <c r="SPA42" s="9"/>
      <c r="SPB42" s="9"/>
      <c r="SPC42" s="9"/>
      <c r="SPD42" s="9"/>
      <c r="SPE42" s="9"/>
      <c r="SPF42" s="9"/>
      <c r="SPG42" s="9"/>
      <c r="SPH42" s="9"/>
      <c r="SPI42" s="9"/>
      <c r="SPJ42" s="9"/>
      <c r="SPK42" s="9"/>
      <c r="SPL42" s="9"/>
      <c r="SPM42" s="9"/>
      <c r="SPN42" s="9"/>
      <c r="SPO42" s="9"/>
      <c r="SPP42" s="9"/>
      <c r="SPQ42" s="9"/>
      <c r="SPR42" s="9"/>
      <c r="SPS42" s="9"/>
      <c r="SPT42" s="9"/>
      <c r="SPU42" s="9"/>
      <c r="SPV42" s="9"/>
      <c r="SPW42" s="9"/>
      <c r="SPX42" s="9"/>
      <c r="SPY42" s="9"/>
      <c r="SPZ42" s="9"/>
      <c r="SQA42" s="9"/>
      <c r="SQB42" s="9"/>
      <c r="SQC42" s="9"/>
      <c r="SQD42" s="9"/>
      <c r="SQE42" s="9"/>
      <c r="SQF42" s="9"/>
      <c r="SQG42" s="9"/>
      <c r="SQH42" s="9"/>
      <c r="SQI42" s="9"/>
      <c r="SQJ42" s="9"/>
      <c r="SQK42" s="9"/>
      <c r="SQL42" s="9"/>
      <c r="SQM42" s="9"/>
      <c r="SQN42" s="9"/>
      <c r="SQO42" s="9"/>
      <c r="SQP42" s="9"/>
      <c r="SQQ42" s="9"/>
      <c r="SQR42" s="9"/>
      <c r="SQS42" s="9"/>
      <c r="SQT42" s="9"/>
      <c r="SQU42" s="9"/>
      <c r="SQV42" s="9"/>
      <c r="SQW42" s="9"/>
      <c r="SQX42" s="9"/>
      <c r="SQY42" s="9"/>
      <c r="SQZ42" s="9"/>
      <c r="SRA42" s="9"/>
      <c r="SRB42" s="9"/>
      <c r="SRC42" s="9"/>
      <c r="SRD42" s="9"/>
      <c r="SRE42" s="9"/>
      <c r="SRF42" s="9"/>
      <c r="SRG42" s="9"/>
      <c r="SRH42" s="9"/>
      <c r="SRI42" s="9"/>
      <c r="SRJ42" s="9"/>
      <c r="SRK42" s="9"/>
      <c r="SRL42" s="9"/>
      <c r="SRM42" s="9"/>
      <c r="SRN42" s="9"/>
      <c r="SRO42" s="9"/>
      <c r="SRP42" s="9"/>
      <c r="SRQ42" s="9"/>
      <c r="SRR42" s="9"/>
      <c r="SRS42" s="9"/>
      <c r="SRT42" s="9"/>
      <c r="SRU42" s="9"/>
      <c r="SRV42" s="9"/>
      <c r="SRW42" s="9"/>
      <c r="SRX42" s="9"/>
      <c r="SRY42" s="9"/>
      <c r="SRZ42" s="9"/>
      <c r="SSA42" s="9"/>
      <c r="SSB42" s="9"/>
      <c r="SSC42" s="9"/>
      <c r="SSD42" s="9"/>
      <c r="SSE42" s="9"/>
      <c r="SSF42" s="9"/>
      <c r="SSG42" s="9"/>
      <c r="SSH42" s="9"/>
      <c r="SSI42" s="9"/>
      <c r="SSJ42" s="9"/>
      <c r="SSK42" s="9"/>
      <c r="SSL42" s="9"/>
      <c r="SSM42" s="9"/>
      <c r="SSN42" s="9"/>
      <c r="SSO42" s="9"/>
      <c r="SSP42" s="9"/>
      <c r="SSQ42" s="9"/>
      <c r="SSR42" s="9"/>
      <c r="SSS42" s="9"/>
      <c r="SST42" s="9"/>
      <c r="SSU42" s="9"/>
      <c r="SSV42" s="9"/>
      <c r="SSW42" s="9"/>
      <c r="SSX42" s="9"/>
      <c r="SSY42" s="9"/>
      <c r="SSZ42" s="9"/>
      <c r="STA42" s="9"/>
      <c r="STB42" s="9"/>
      <c r="STC42" s="9"/>
      <c r="STD42" s="9"/>
      <c r="STE42" s="9"/>
      <c r="STF42" s="9"/>
      <c r="STG42" s="9"/>
      <c r="STH42" s="9"/>
      <c r="STI42" s="9"/>
      <c r="STJ42" s="9"/>
      <c r="STK42" s="9"/>
      <c r="STL42" s="9"/>
      <c r="STM42" s="9"/>
      <c r="STN42" s="9"/>
      <c r="STO42" s="9"/>
      <c r="STP42" s="9"/>
      <c r="STQ42" s="9"/>
      <c r="STR42" s="9"/>
      <c r="STS42" s="9"/>
      <c r="STT42" s="9"/>
      <c r="STU42" s="9"/>
      <c r="STV42" s="9"/>
      <c r="STW42" s="9"/>
      <c r="STX42" s="9"/>
      <c r="STY42" s="9"/>
      <c r="STZ42" s="9"/>
      <c r="SUA42" s="9"/>
      <c r="SUB42" s="9"/>
      <c r="SUC42" s="9"/>
      <c r="SUD42" s="9"/>
      <c r="SUE42" s="9"/>
      <c r="SUF42" s="9"/>
      <c r="SUG42" s="9"/>
      <c r="SUH42" s="9"/>
      <c r="SUI42" s="9"/>
      <c r="SUJ42" s="9"/>
      <c r="SUK42" s="9"/>
      <c r="SUL42" s="9"/>
      <c r="SUM42" s="9"/>
      <c r="SUN42" s="9"/>
      <c r="SUO42" s="9"/>
      <c r="SUP42" s="9"/>
      <c r="SUQ42" s="9"/>
      <c r="SUR42" s="9"/>
      <c r="SUS42" s="9"/>
      <c r="SUT42" s="9"/>
      <c r="SUU42" s="9"/>
      <c r="SUV42" s="9"/>
      <c r="SUW42" s="9"/>
      <c r="SUX42" s="9"/>
      <c r="SUY42" s="9"/>
      <c r="SUZ42" s="9"/>
      <c r="SVA42" s="9"/>
      <c r="SVB42" s="9"/>
      <c r="SVC42" s="9"/>
      <c r="SVD42" s="9"/>
      <c r="SVE42" s="9"/>
      <c r="SVF42" s="9"/>
      <c r="SVG42" s="9"/>
      <c r="SVH42" s="9"/>
      <c r="SVI42" s="9"/>
      <c r="SVJ42" s="9"/>
      <c r="SVK42" s="9"/>
      <c r="SVL42" s="9"/>
      <c r="SVM42" s="9"/>
      <c r="SVN42" s="9"/>
      <c r="SVO42" s="9"/>
      <c r="SVP42" s="9"/>
      <c r="SVQ42" s="9"/>
      <c r="SVR42" s="9"/>
      <c r="SVS42" s="9"/>
      <c r="SVT42" s="9"/>
      <c r="SVU42" s="9"/>
      <c r="SVV42" s="9"/>
      <c r="SVW42" s="9"/>
      <c r="SVX42" s="9"/>
      <c r="SVY42" s="9"/>
      <c r="SVZ42" s="9"/>
      <c r="SWA42" s="9"/>
      <c r="SWB42" s="9"/>
      <c r="SWC42" s="9"/>
      <c r="SWD42" s="9"/>
      <c r="SWE42" s="9"/>
      <c r="SWF42" s="9"/>
      <c r="SWG42" s="9"/>
      <c r="SWH42" s="9"/>
      <c r="SWI42" s="9"/>
      <c r="SWJ42" s="9"/>
      <c r="SWK42" s="9"/>
      <c r="SWL42" s="9"/>
      <c r="SWM42" s="9"/>
      <c r="SWN42" s="9"/>
      <c r="SWO42" s="9"/>
      <c r="SWP42" s="9"/>
      <c r="SWQ42" s="9"/>
      <c r="SWR42" s="9"/>
      <c r="SWS42" s="9"/>
      <c r="SWT42" s="9"/>
      <c r="SWU42" s="9"/>
      <c r="SWV42" s="9"/>
      <c r="SWW42" s="9"/>
      <c r="SWX42" s="9"/>
      <c r="SWY42" s="9"/>
      <c r="SWZ42" s="9"/>
      <c r="SXA42" s="9"/>
      <c r="SXB42" s="9"/>
      <c r="SXC42" s="9"/>
      <c r="SXD42" s="9"/>
      <c r="SXE42" s="9"/>
      <c r="SXF42" s="9"/>
      <c r="SXG42" s="9"/>
      <c r="SXH42" s="9"/>
      <c r="SXI42" s="9"/>
      <c r="SXJ42" s="9"/>
      <c r="SXK42" s="9"/>
      <c r="SXL42" s="9"/>
      <c r="SXM42" s="9"/>
      <c r="SXN42" s="9"/>
      <c r="SXO42" s="9"/>
      <c r="SXP42" s="9"/>
      <c r="SXQ42" s="9"/>
      <c r="SXR42" s="9"/>
      <c r="SXS42" s="9"/>
      <c r="SXT42" s="9"/>
      <c r="SXU42" s="9"/>
      <c r="SXV42" s="9"/>
      <c r="SXW42" s="9"/>
      <c r="SXX42" s="9"/>
      <c r="SXY42" s="9"/>
      <c r="SXZ42" s="9"/>
      <c r="SYA42" s="9"/>
      <c r="SYB42" s="9"/>
      <c r="SYC42" s="9"/>
      <c r="SYD42" s="9"/>
      <c r="SYE42" s="9"/>
      <c r="SYF42" s="9"/>
      <c r="SYG42" s="9"/>
      <c r="SYH42" s="9"/>
      <c r="SYI42" s="9"/>
      <c r="SYJ42" s="9"/>
      <c r="SYK42" s="9"/>
      <c r="SYL42" s="9"/>
      <c r="SYM42" s="9"/>
      <c r="SYN42" s="9"/>
      <c r="SYO42" s="9"/>
      <c r="SYP42" s="9"/>
      <c r="SYQ42" s="9"/>
      <c r="SYR42" s="9"/>
      <c r="SYS42" s="9"/>
      <c r="SYT42" s="9"/>
      <c r="SYU42" s="9"/>
      <c r="SYV42" s="9"/>
      <c r="SYW42" s="9"/>
      <c r="SYX42" s="9"/>
      <c r="SYY42" s="9"/>
      <c r="SYZ42" s="9"/>
      <c r="SZA42" s="9"/>
      <c r="SZB42" s="9"/>
      <c r="SZC42" s="9"/>
      <c r="SZD42" s="9"/>
      <c r="SZE42" s="9"/>
      <c r="SZF42" s="9"/>
      <c r="SZG42" s="9"/>
      <c r="SZH42" s="9"/>
      <c r="SZI42" s="9"/>
      <c r="SZJ42" s="9"/>
      <c r="SZK42" s="9"/>
      <c r="SZL42" s="9"/>
      <c r="SZM42" s="9"/>
      <c r="SZN42" s="9"/>
      <c r="SZO42" s="9"/>
      <c r="SZP42" s="9"/>
      <c r="SZQ42" s="9"/>
      <c r="SZR42" s="9"/>
      <c r="SZS42" s="9"/>
      <c r="SZT42" s="9"/>
      <c r="SZU42" s="9"/>
      <c r="SZV42" s="9"/>
      <c r="SZW42" s="9"/>
      <c r="SZX42" s="9"/>
      <c r="SZY42" s="9"/>
      <c r="SZZ42" s="9"/>
      <c r="TAA42" s="9"/>
      <c r="TAB42" s="9"/>
      <c r="TAC42" s="9"/>
      <c r="TAD42" s="9"/>
      <c r="TAE42" s="9"/>
      <c r="TAF42" s="9"/>
      <c r="TAG42" s="9"/>
      <c r="TAH42" s="9"/>
      <c r="TAI42" s="9"/>
      <c r="TAJ42" s="9"/>
      <c r="TAK42" s="9"/>
      <c r="TAL42" s="9"/>
      <c r="TAM42" s="9"/>
      <c r="TAN42" s="9"/>
      <c r="TAO42" s="9"/>
      <c r="TAP42" s="9"/>
      <c r="TAQ42" s="9"/>
      <c r="TAR42" s="9"/>
      <c r="TAS42" s="9"/>
      <c r="TAT42" s="9"/>
      <c r="TAU42" s="9"/>
      <c r="TAV42" s="9"/>
      <c r="TAW42" s="9"/>
      <c r="TAX42" s="9"/>
      <c r="TAY42" s="9"/>
      <c r="TAZ42" s="9"/>
      <c r="TBA42" s="9"/>
      <c r="TBB42" s="9"/>
      <c r="TBC42" s="9"/>
      <c r="TBD42" s="9"/>
      <c r="TBE42" s="9"/>
      <c r="TBF42" s="9"/>
      <c r="TBG42" s="9"/>
      <c r="TBH42" s="9"/>
      <c r="TBI42" s="9"/>
      <c r="TBJ42" s="9"/>
      <c r="TBK42" s="9"/>
      <c r="TBL42" s="9"/>
      <c r="TBM42" s="9"/>
      <c r="TBN42" s="9"/>
      <c r="TBO42" s="9"/>
      <c r="TBP42" s="9"/>
      <c r="TBQ42" s="9"/>
      <c r="TBR42" s="9"/>
      <c r="TBS42" s="9"/>
      <c r="TBT42" s="9"/>
      <c r="TBU42" s="9"/>
      <c r="TBV42" s="9"/>
      <c r="TBW42" s="9"/>
      <c r="TBX42" s="9"/>
      <c r="TBY42" s="9"/>
      <c r="TBZ42" s="9"/>
      <c r="TCA42" s="9"/>
      <c r="TCB42" s="9"/>
      <c r="TCC42" s="9"/>
      <c r="TCD42" s="9"/>
      <c r="TCE42" s="9"/>
      <c r="TCF42" s="9"/>
      <c r="TCG42" s="9"/>
      <c r="TCH42" s="9"/>
      <c r="TCI42" s="9"/>
      <c r="TCJ42" s="9"/>
      <c r="TCK42" s="9"/>
      <c r="TCL42" s="9"/>
      <c r="TCM42" s="9"/>
      <c r="TCN42" s="9"/>
      <c r="TCO42" s="9"/>
      <c r="TCP42" s="9"/>
      <c r="TCQ42" s="9"/>
      <c r="TCR42" s="9"/>
      <c r="TCS42" s="9"/>
      <c r="TCT42" s="9"/>
      <c r="TCU42" s="9"/>
      <c r="TCV42" s="9"/>
      <c r="TCW42" s="9"/>
      <c r="TCX42" s="9"/>
      <c r="TCY42" s="9"/>
      <c r="TCZ42" s="9"/>
      <c r="TDA42" s="9"/>
      <c r="TDB42" s="9"/>
      <c r="TDC42" s="9"/>
      <c r="TDD42" s="9"/>
      <c r="TDE42" s="9"/>
      <c r="TDF42" s="9"/>
      <c r="TDG42" s="9"/>
      <c r="TDH42" s="9"/>
      <c r="TDI42" s="9"/>
      <c r="TDJ42" s="9"/>
      <c r="TDK42" s="9"/>
      <c r="TDL42" s="9"/>
      <c r="TDM42" s="9"/>
      <c r="TDN42" s="9"/>
      <c r="TDO42" s="9"/>
      <c r="TDP42" s="9"/>
      <c r="TDQ42" s="9"/>
      <c r="TDR42" s="9"/>
      <c r="TDS42" s="9"/>
      <c r="TDT42" s="9"/>
      <c r="TDU42" s="9"/>
      <c r="TDV42" s="9"/>
      <c r="TDW42" s="9"/>
      <c r="TDX42" s="9"/>
      <c r="TDY42" s="9"/>
      <c r="TDZ42" s="9"/>
      <c r="TEA42" s="9"/>
      <c r="TEB42" s="9"/>
      <c r="TEC42" s="9"/>
      <c r="TED42" s="9"/>
      <c r="TEE42" s="9"/>
      <c r="TEF42" s="9"/>
      <c r="TEG42" s="9"/>
      <c r="TEH42" s="9"/>
      <c r="TEI42" s="9"/>
      <c r="TEJ42" s="9"/>
      <c r="TEK42" s="9"/>
      <c r="TEL42" s="9"/>
      <c r="TEM42" s="9"/>
      <c r="TEN42" s="9"/>
      <c r="TEO42" s="9"/>
      <c r="TEP42" s="9"/>
      <c r="TEQ42" s="9"/>
      <c r="TER42" s="9"/>
      <c r="TES42" s="9"/>
      <c r="TET42" s="9"/>
      <c r="TEU42" s="9"/>
      <c r="TEV42" s="9"/>
      <c r="TEW42" s="9"/>
      <c r="TEX42" s="9"/>
      <c r="TEY42" s="9"/>
      <c r="TEZ42" s="9"/>
      <c r="TFA42" s="9"/>
      <c r="TFB42" s="9"/>
      <c r="TFC42" s="9"/>
      <c r="TFD42" s="9"/>
      <c r="TFE42" s="9"/>
      <c r="TFF42" s="9"/>
      <c r="TFG42" s="9"/>
      <c r="TFH42" s="9"/>
      <c r="TFI42" s="9"/>
      <c r="TFJ42" s="9"/>
      <c r="TFK42" s="9"/>
      <c r="TFL42" s="9"/>
      <c r="TFM42" s="9"/>
      <c r="TFN42" s="9"/>
      <c r="TFO42" s="9"/>
      <c r="TFP42" s="9"/>
      <c r="TFQ42" s="9"/>
      <c r="TFR42" s="9"/>
      <c r="TFS42" s="9"/>
      <c r="TFT42" s="9"/>
      <c r="TFU42" s="9"/>
      <c r="TFV42" s="9"/>
      <c r="TFW42" s="9"/>
      <c r="TFX42" s="9"/>
      <c r="TFY42" s="9"/>
      <c r="TFZ42" s="9"/>
      <c r="TGA42" s="9"/>
      <c r="TGB42" s="9"/>
      <c r="TGC42" s="9"/>
      <c r="TGD42" s="9"/>
      <c r="TGE42" s="9"/>
      <c r="TGF42" s="9"/>
      <c r="TGG42" s="9"/>
      <c r="TGH42" s="9"/>
      <c r="TGI42" s="9"/>
      <c r="TGJ42" s="9"/>
      <c r="TGK42" s="9"/>
      <c r="TGL42" s="9"/>
      <c r="TGM42" s="9"/>
      <c r="TGN42" s="9"/>
      <c r="TGO42" s="9"/>
      <c r="TGP42" s="9"/>
      <c r="TGQ42" s="9"/>
      <c r="TGR42" s="9"/>
      <c r="TGS42" s="9"/>
      <c r="TGT42" s="9"/>
      <c r="TGU42" s="9"/>
      <c r="TGV42" s="9"/>
      <c r="TGW42" s="9"/>
      <c r="TGX42" s="9"/>
      <c r="TGY42" s="9"/>
      <c r="TGZ42" s="9"/>
      <c r="THA42" s="9"/>
      <c r="THB42" s="9"/>
      <c r="THC42" s="9"/>
      <c r="THD42" s="9"/>
      <c r="THE42" s="9"/>
      <c r="THF42" s="9"/>
      <c r="THG42" s="9"/>
      <c r="THH42" s="9"/>
      <c r="THI42" s="9"/>
      <c r="THJ42" s="9"/>
      <c r="THK42" s="9"/>
      <c r="THL42" s="9"/>
      <c r="THM42" s="9"/>
      <c r="THN42" s="9"/>
      <c r="THO42" s="9"/>
      <c r="THP42" s="9"/>
      <c r="THQ42" s="9"/>
      <c r="THR42" s="9"/>
      <c r="THS42" s="9"/>
      <c r="THT42" s="9"/>
      <c r="THU42" s="9"/>
      <c r="THV42" s="9"/>
      <c r="THW42" s="9"/>
      <c r="THX42" s="9"/>
      <c r="THY42" s="9"/>
      <c r="THZ42" s="9"/>
      <c r="TIA42" s="9"/>
      <c r="TIB42" s="9"/>
      <c r="TIC42" s="9"/>
      <c r="TID42" s="9"/>
      <c r="TIE42" s="9"/>
      <c r="TIF42" s="9"/>
      <c r="TIG42" s="9"/>
      <c r="TIH42" s="9"/>
      <c r="TII42" s="9"/>
      <c r="TIJ42" s="9"/>
      <c r="TIK42" s="9"/>
      <c r="TIL42" s="9"/>
      <c r="TIM42" s="9"/>
      <c r="TIN42" s="9"/>
      <c r="TIO42" s="9"/>
      <c r="TIP42" s="9"/>
      <c r="TIQ42" s="9"/>
      <c r="TIR42" s="9"/>
      <c r="TIS42" s="9"/>
      <c r="TIT42" s="9"/>
      <c r="TIU42" s="9"/>
      <c r="TIV42" s="9"/>
      <c r="TIW42" s="9"/>
      <c r="TIX42" s="9"/>
      <c r="TIY42" s="9"/>
      <c r="TIZ42" s="9"/>
      <c r="TJA42" s="9"/>
      <c r="TJB42" s="9"/>
      <c r="TJC42" s="9"/>
      <c r="TJD42" s="9"/>
      <c r="TJE42" s="9"/>
      <c r="TJF42" s="9"/>
      <c r="TJG42" s="9"/>
      <c r="TJH42" s="9"/>
      <c r="TJI42" s="9"/>
      <c r="TJJ42" s="9"/>
      <c r="TJK42" s="9"/>
      <c r="TJL42" s="9"/>
      <c r="TJM42" s="9"/>
      <c r="TJN42" s="9"/>
      <c r="TJO42" s="9"/>
      <c r="TJP42" s="9"/>
      <c r="TJQ42" s="9"/>
      <c r="TJR42" s="9"/>
      <c r="TJS42" s="9"/>
      <c r="TJT42" s="9"/>
      <c r="TJU42" s="9"/>
      <c r="TJV42" s="9"/>
      <c r="TJW42" s="9"/>
      <c r="TJX42" s="9"/>
      <c r="TJY42" s="9"/>
      <c r="TJZ42" s="9"/>
      <c r="TKA42" s="9"/>
      <c r="TKB42" s="9"/>
      <c r="TKC42" s="9"/>
      <c r="TKD42" s="9"/>
      <c r="TKE42" s="9"/>
      <c r="TKF42" s="9"/>
      <c r="TKG42" s="9"/>
      <c r="TKH42" s="9"/>
      <c r="TKI42" s="9"/>
      <c r="TKJ42" s="9"/>
      <c r="TKK42" s="9"/>
      <c r="TKL42" s="9"/>
      <c r="TKM42" s="9"/>
      <c r="TKN42" s="9"/>
      <c r="TKO42" s="9"/>
      <c r="TKP42" s="9"/>
      <c r="TKQ42" s="9"/>
      <c r="TKR42" s="9"/>
      <c r="TKS42" s="9"/>
      <c r="TKT42" s="9"/>
      <c r="TKU42" s="9"/>
      <c r="TKV42" s="9"/>
      <c r="TKW42" s="9"/>
      <c r="TKX42" s="9"/>
      <c r="TKY42" s="9"/>
      <c r="TKZ42" s="9"/>
      <c r="TLA42" s="9"/>
      <c r="TLB42" s="9"/>
      <c r="TLC42" s="9"/>
      <c r="TLD42" s="9"/>
      <c r="TLE42" s="9"/>
      <c r="TLF42" s="9"/>
      <c r="TLG42" s="9"/>
      <c r="TLH42" s="9"/>
      <c r="TLI42" s="9"/>
      <c r="TLJ42" s="9"/>
      <c r="TLK42" s="9"/>
      <c r="TLL42" s="9"/>
      <c r="TLM42" s="9"/>
      <c r="TLN42" s="9"/>
      <c r="TLO42" s="9"/>
      <c r="TLP42" s="9"/>
      <c r="TLQ42" s="9"/>
      <c r="TLR42" s="9"/>
      <c r="TLS42" s="9"/>
      <c r="TLT42" s="9"/>
      <c r="TLU42" s="9"/>
      <c r="TLV42" s="9"/>
      <c r="TLW42" s="9"/>
      <c r="TLX42" s="9"/>
      <c r="TLY42" s="9"/>
      <c r="TLZ42" s="9"/>
      <c r="TMA42" s="9"/>
      <c r="TMB42" s="9"/>
      <c r="TMC42" s="9"/>
      <c r="TMD42" s="9"/>
      <c r="TME42" s="9"/>
      <c r="TMF42" s="9"/>
      <c r="TMG42" s="9"/>
      <c r="TMH42" s="9"/>
      <c r="TMI42" s="9"/>
      <c r="TMJ42" s="9"/>
      <c r="TMK42" s="9"/>
      <c r="TML42" s="9"/>
      <c r="TMM42" s="9"/>
      <c r="TMN42" s="9"/>
      <c r="TMO42" s="9"/>
      <c r="TMP42" s="9"/>
      <c r="TMQ42" s="9"/>
      <c r="TMR42" s="9"/>
      <c r="TMS42" s="9"/>
      <c r="TMT42" s="9"/>
      <c r="TMU42" s="9"/>
      <c r="TMV42" s="9"/>
      <c r="TMW42" s="9"/>
      <c r="TMX42" s="9"/>
      <c r="TMY42" s="9"/>
      <c r="TMZ42" s="9"/>
      <c r="TNA42" s="9"/>
      <c r="TNB42" s="9"/>
      <c r="TNC42" s="9"/>
      <c r="TND42" s="9"/>
      <c r="TNE42" s="9"/>
      <c r="TNF42" s="9"/>
      <c r="TNG42" s="9"/>
      <c r="TNH42" s="9"/>
      <c r="TNI42" s="9"/>
      <c r="TNJ42" s="9"/>
      <c r="TNK42" s="9"/>
      <c r="TNL42" s="9"/>
      <c r="TNM42" s="9"/>
      <c r="TNN42" s="9"/>
      <c r="TNO42" s="9"/>
      <c r="TNP42" s="9"/>
      <c r="TNQ42" s="9"/>
      <c r="TNR42" s="9"/>
      <c r="TNS42" s="9"/>
      <c r="TNT42" s="9"/>
      <c r="TNU42" s="9"/>
      <c r="TNV42" s="9"/>
      <c r="TNW42" s="9"/>
      <c r="TNX42" s="9"/>
      <c r="TNY42" s="9"/>
      <c r="TNZ42" s="9"/>
      <c r="TOA42" s="9"/>
      <c r="TOB42" s="9"/>
      <c r="TOC42" s="9"/>
      <c r="TOD42" s="9"/>
      <c r="TOE42" s="9"/>
      <c r="TOF42" s="9"/>
      <c r="TOG42" s="9"/>
      <c r="TOH42" s="9"/>
      <c r="TOI42" s="9"/>
      <c r="TOJ42" s="9"/>
      <c r="TOK42" s="9"/>
      <c r="TOL42" s="9"/>
      <c r="TOM42" s="9"/>
      <c r="TON42" s="9"/>
      <c r="TOO42" s="9"/>
      <c r="TOP42" s="9"/>
      <c r="TOQ42" s="9"/>
      <c r="TOR42" s="9"/>
      <c r="TOS42" s="9"/>
      <c r="TOT42" s="9"/>
      <c r="TOU42" s="9"/>
      <c r="TOV42" s="9"/>
      <c r="TOW42" s="9"/>
      <c r="TOX42" s="9"/>
      <c r="TOY42" s="9"/>
      <c r="TOZ42" s="9"/>
      <c r="TPA42" s="9"/>
      <c r="TPB42" s="9"/>
      <c r="TPC42" s="9"/>
      <c r="TPD42" s="9"/>
      <c r="TPE42" s="9"/>
      <c r="TPF42" s="9"/>
      <c r="TPG42" s="9"/>
      <c r="TPH42" s="9"/>
      <c r="TPI42" s="9"/>
      <c r="TPJ42" s="9"/>
      <c r="TPK42" s="9"/>
      <c r="TPL42" s="9"/>
      <c r="TPM42" s="9"/>
      <c r="TPN42" s="9"/>
      <c r="TPO42" s="9"/>
      <c r="TPP42" s="9"/>
      <c r="TPQ42" s="9"/>
      <c r="TPR42" s="9"/>
      <c r="TPS42" s="9"/>
      <c r="TPT42" s="9"/>
      <c r="TPU42" s="9"/>
      <c r="TPV42" s="9"/>
      <c r="TPW42" s="9"/>
      <c r="TPX42" s="9"/>
      <c r="TPY42" s="9"/>
      <c r="TPZ42" s="9"/>
      <c r="TQA42" s="9"/>
      <c r="TQB42" s="9"/>
      <c r="TQC42" s="9"/>
      <c r="TQD42" s="9"/>
      <c r="TQE42" s="9"/>
      <c r="TQF42" s="9"/>
      <c r="TQG42" s="9"/>
      <c r="TQH42" s="9"/>
      <c r="TQI42" s="9"/>
      <c r="TQJ42" s="9"/>
      <c r="TQK42" s="9"/>
      <c r="TQL42" s="9"/>
      <c r="TQM42" s="9"/>
      <c r="TQN42" s="9"/>
      <c r="TQO42" s="9"/>
      <c r="TQP42" s="9"/>
      <c r="TQQ42" s="9"/>
      <c r="TQR42" s="9"/>
      <c r="TQS42" s="9"/>
      <c r="TQT42" s="9"/>
      <c r="TQU42" s="9"/>
      <c r="TQV42" s="9"/>
      <c r="TQW42" s="9"/>
      <c r="TQX42" s="9"/>
      <c r="TQY42" s="9"/>
      <c r="TQZ42" s="9"/>
      <c r="TRA42" s="9"/>
      <c r="TRB42" s="9"/>
      <c r="TRC42" s="9"/>
      <c r="TRD42" s="9"/>
      <c r="TRE42" s="9"/>
      <c r="TRF42" s="9"/>
      <c r="TRG42" s="9"/>
      <c r="TRH42" s="9"/>
      <c r="TRI42" s="9"/>
      <c r="TRJ42" s="9"/>
      <c r="TRK42" s="9"/>
      <c r="TRL42" s="9"/>
      <c r="TRM42" s="9"/>
      <c r="TRN42" s="9"/>
      <c r="TRO42" s="9"/>
      <c r="TRP42" s="9"/>
      <c r="TRQ42" s="9"/>
      <c r="TRR42" s="9"/>
      <c r="TRS42" s="9"/>
      <c r="TRT42" s="9"/>
      <c r="TRU42" s="9"/>
      <c r="TRV42" s="9"/>
      <c r="TRW42" s="9"/>
      <c r="TRX42" s="9"/>
      <c r="TRY42" s="9"/>
      <c r="TRZ42" s="9"/>
      <c r="TSA42" s="9"/>
      <c r="TSB42" s="9"/>
      <c r="TSC42" s="9"/>
      <c r="TSD42" s="9"/>
      <c r="TSE42" s="9"/>
      <c r="TSF42" s="9"/>
      <c r="TSG42" s="9"/>
      <c r="TSH42" s="9"/>
      <c r="TSI42" s="9"/>
      <c r="TSJ42" s="9"/>
      <c r="TSK42" s="9"/>
      <c r="TSL42" s="9"/>
      <c r="TSM42" s="9"/>
      <c r="TSN42" s="9"/>
      <c r="TSO42" s="9"/>
      <c r="TSP42" s="9"/>
      <c r="TSQ42" s="9"/>
      <c r="TSR42" s="9"/>
      <c r="TSS42" s="9"/>
      <c r="TST42" s="9"/>
      <c r="TSU42" s="9"/>
      <c r="TSV42" s="9"/>
      <c r="TSW42" s="9"/>
      <c r="TSX42" s="9"/>
      <c r="TSY42" s="9"/>
      <c r="TSZ42" s="9"/>
      <c r="TTA42" s="9"/>
      <c r="TTB42" s="9"/>
      <c r="TTC42" s="9"/>
      <c r="TTD42" s="9"/>
      <c r="TTE42" s="9"/>
      <c r="TTF42" s="9"/>
      <c r="TTG42" s="9"/>
      <c r="TTH42" s="9"/>
      <c r="TTI42" s="9"/>
      <c r="TTJ42" s="9"/>
      <c r="TTK42" s="9"/>
      <c r="TTL42" s="9"/>
      <c r="TTM42" s="9"/>
      <c r="TTN42" s="9"/>
      <c r="TTO42" s="9"/>
      <c r="TTP42" s="9"/>
      <c r="TTQ42" s="9"/>
      <c r="TTR42" s="9"/>
      <c r="TTS42" s="9"/>
      <c r="TTT42" s="9"/>
      <c r="TTU42" s="9"/>
      <c r="TTV42" s="9"/>
      <c r="TTW42" s="9"/>
      <c r="TTX42" s="9"/>
      <c r="TTY42" s="9"/>
      <c r="TTZ42" s="9"/>
      <c r="TUA42" s="9"/>
      <c r="TUB42" s="9"/>
      <c r="TUC42" s="9"/>
      <c r="TUD42" s="9"/>
      <c r="TUE42" s="9"/>
      <c r="TUF42" s="9"/>
      <c r="TUG42" s="9"/>
      <c r="TUH42" s="9"/>
      <c r="TUI42" s="9"/>
      <c r="TUJ42" s="9"/>
      <c r="TUK42" s="9"/>
      <c r="TUL42" s="9"/>
      <c r="TUM42" s="9"/>
      <c r="TUN42" s="9"/>
      <c r="TUO42" s="9"/>
      <c r="TUP42" s="9"/>
      <c r="TUQ42" s="9"/>
      <c r="TUR42" s="9"/>
      <c r="TUS42" s="9"/>
      <c r="TUT42" s="9"/>
      <c r="TUU42" s="9"/>
      <c r="TUV42" s="9"/>
      <c r="TUW42" s="9"/>
      <c r="TUX42" s="9"/>
      <c r="TUY42" s="9"/>
      <c r="TUZ42" s="9"/>
      <c r="TVA42" s="9"/>
      <c r="TVB42" s="9"/>
      <c r="TVC42" s="9"/>
      <c r="TVD42" s="9"/>
      <c r="TVE42" s="9"/>
      <c r="TVF42" s="9"/>
      <c r="TVG42" s="9"/>
      <c r="TVH42" s="9"/>
      <c r="TVI42" s="9"/>
      <c r="TVJ42" s="9"/>
      <c r="TVK42" s="9"/>
      <c r="TVL42" s="9"/>
      <c r="TVM42" s="9"/>
      <c r="TVN42" s="9"/>
      <c r="TVO42" s="9"/>
      <c r="TVP42" s="9"/>
      <c r="TVQ42" s="9"/>
      <c r="TVR42" s="9"/>
      <c r="TVS42" s="9"/>
      <c r="TVT42" s="9"/>
      <c r="TVU42" s="9"/>
      <c r="TVV42" s="9"/>
      <c r="TVW42" s="9"/>
      <c r="TVX42" s="9"/>
      <c r="TVY42" s="9"/>
      <c r="TVZ42" s="9"/>
      <c r="TWA42" s="9"/>
      <c r="TWB42" s="9"/>
      <c r="TWC42" s="9"/>
      <c r="TWD42" s="9"/>
      <c r="TWE42" s="9"/>
      <c r="TWF42" s="9"/>
      <c r="TWG42" s="9"/>
      <c r="TWH42" s="9"/>
      <c r="TWI42" s="9"/>
      <c r="TWJ42" s="9"/>
      <c r="TWK42" s="9"/>
      <c r="TWL42" s="9"/>
      <c r="TWM42" s="9"/>
      <c r="TWN42" s="9"/>
      <c r="TWO42" s="9"/>
      <c r="TWP42" s="9"/>
      <c r="TWQ42" s="9"/>
      <c r="TWR42" s="9"/>
      <c r="TWS42" s="9"/>
      <c r="TWT42" s="9"/>
      <c r="TWU42" s="9"/>
      <c r="TWV42" s="9"/>
      <c r="TWW42" s="9"/>
      <c r="TWX42" s="9"/>
      <c r="TWY42" s="9"/>
      <c r="TWZ42" s="9"/>
      <c r="TXA42" s="9"/>
      <c r="TXB42" s="9"/>
      <c r="TXC42" s="9"/>
      <c r="TXD42" s="9"/>
      <c r="TXE42" s="9"/>
      <c r="TXF42" s="9"/>
      <c r="TXG42" s="9"/>
      <c r="TXH42" s="9"/>
      <c r="TXI42" s="9"/>
      <c r="TXJ42" s="9"/>
      <c r="TXK42" s="9"/>
      <c r="TXL42" s="9"/>
      <c r="TXM42" s="9"/>
      <c r="TXN42" s="9"/>
      <c r="TXO42" s="9"/>
      <c r="TXP42" s="9"/>
      <c r="TXQ42" s="9"/>
      <c r="TXR42" s="9"/>
      <c r="TXS42" s="9"/>
      <c r="TXT42" s="9"/>
      <c r="TXU42" s="9"/>
      <c r="TXV42" s="9"/>
      <c r="TXW42" s="9"/>
      <c r="TXX42" s="9"/>
      <c r="TXY42" s="9"/>
      <c r="TXZ42" s="9"/>
      <c r="TYA42" s="9"/>
      <c r="TYB42" s="9"/>
      <c r="TYC42" s="9"/>
      <c r="TYD42" s="9"/>
      <c r="TYE42" s="9"/>
      <c r="TYF42" s="9"/>
      <c r="TYG42" s="9"/>
      <c r="TYH42" s="9"/>
      <c r="TYI42" s="9"/>
      <c r="TYJ42" s="9"/>
      <c r="TYK42" s="9"/>
      <c r="TYL42" s="9"/>
      <c r="TYM42" s="9"/>
      <c r="TYN42" s="9"/>
      <c r="TYO42" s="9"/>
      <c r="TYP42" s="9"/>
      <c r="TYQ42" s="9"/>
      <c r="TYR42" s="9"/>
      <c r="TYS42" s="9"/>
      <c r="TYT42" s="9"/>
      <c r="TYU42" s="9"/>
      <c r="TYV42" s="9"/>
      <c r="TYW42" s="9"/>
      <c r="TYX42" s="9"/>
      <c r="TYY42" s="9"/>
      <c r="TYZ42" s="9"/>
      <c r="TZA42" s="9"/>
      <c r="TZB42" s="9"/>
      <c r="TZC42" s="9"/>
      <c r="TZD42" s="9"/>
      <c r="TZE42" s="9"/>
      <c r="TZF42" s="9"/>
      <c r="TZG42" s="9"/>
      <c r="TZH42" s="9"/>
      <c r="TZI42" s="9"/>
      <c r="TZJ42" s="9"/>
      <c r="TZK42" s="9"/>
      <c r="TZL42" s="9"/>
      <c r="TZM42" s="9"/>
      <c r="TZN42" s="9"/>
      <c r="TZO42" s="9"/>
      <c r="TZP42" s="9"/>
      <c r="TZQ42" s="9"/>
      <c r="TZR42" s="9"/>
      <c r="TZS42" s="9"/>
      <c r="TZT42" s="9"/>
      <c r="TZU42" s="9"/>
      <c r="TZV42" s="9"/>
      <c r="TZW42" s="9"/>
      <c r="TZX42" s="9"/>
      <c r="TZY42" s="9"/>
      <c r="TZZ42" s="9"/>
      <c r="UAA42" s="9"/>
      <c r="UAB42" s="9"/>
      <c r="UAC42" s="9"/>
      <c r="UAD42" s="9"/>
      <c r="UAE42" s="9"/>
      <c r="UAF42" s="9"/>
      <c r="UAG42" s="9"/>
      <c r="UAH42" s="9"/>
      <c r="UAI42" s="9"/>
      <c r="UAJ42" s="9"/>
      <c r="UAK42" s="9"/>
      <c r="UAL42" s="9"/>
      <c r="UAM42" s="9"/>
      <c r="UAN42" s="9"/>
      <c r="UAO42" s="9"/>
      <c r="UAP42" s="9"/>
      <c r="UAQ42" s="9"/>
      <c r="UAR42" s="9"/>
      <c r="UAS42" s="9"/>
      <c r="UAT42" s="9"/>
      <c r="UAU42" s="9"/>
      <c r="UAV42" s="9"/>
      <c r="UAW42" s="9"/>
      <c r="UAX42" s="9"/>
      <c r="UAY42" s="9"/>
      <c r="UAZ42" s="9"/>
      <c r="UBA42" s="9"/>
      <c r="UBB42" s="9"/>
      <c r="UBC42" s="9"/>
      <c r="UBD42" s="9"/>
      <c r="UBE42" s="9"/>
      <c r="UBF42" s="9"/>
      <c r="UBG42" s="9"/>
      <c r="UBH42" s="9"/>
      <c r="UBI42" s="9"/>
      <c r="UBJ42" s="9"/>
      <c r="UBK42" s="9"/>
      <c r="UBL42" s="9"/>
      <c r="UBM42" s="9"/>
      <c r="UBN42" s="9"/>
      <c r="UBO42" s="9"/>
      <c r="UBP42" s="9"/>
      <c r="UBQ42" s="9"/>
      <c r="UBR42" s="9"/>
      <c r="UBS42" s="9"/>
      <c r="UBT42" s="9"/>
      <c r="UBU42" s="9"/>
      <c r="UBV42" s="9"/>
      <c r="UBW42" s="9"/>
      <c r="UBX42" s="9"/>
      <c r="UBY42" s="9"/>
      <c r="UBZ42" s="9"/>
      <c r="UCA42" s="9"/>
      <c r="UCB42" s="9"/>
      <c r="UCC42" s="9"/>
      <c r="UCD42" s="9"/>
      <c r="UCE42" s="9"/>
      <c r="UCF42" s="9"/>
      <c r="UCG42" s="9"/>
      <c r="UCH42" s="9"/>
      <c r="UCI42" s="9"/>
      <c r="UCJ42" s="9"/>
      <c r="UCK42" s="9"/>
      <c r="UCL42" s="9"/>
      <c r="UCM42" s="9"/>
      <c r="UCN42" s="9"/>
      <c r="UCO42" s="9"/>
      <c r="UCP42" s="9"/>
      <c r="UCQ42" s="9"/>
      <c r="UCR42" s="9"/>
      <c r="UCS42" s="9"/>
      <c r="UCT42" s="9"/>
      <c r="UCU42" s="9"/>
      <c r="UCV42" s="9"/>
      <c r="UCW42" s="9"/>
      <c r="UCX42" s="9"/>
      <c r="UCY42" s="9"/>
      <c r="UCZ42" s="9"/>
      <c r="UDA42" s="9"/>
      <c r="UDB42" s="9"/>
      <c r="UDC42" s="9"/>
      <c r="UDD42" s="9"/>
      <c r="UDE42" s="9"/>
      <c r="UDF42" s="9"/>
      <c r="UDG42" s="9"/>
      <c r="UDH42" s="9"/>
      <c r="UDI42" s="9"/>
      <c r="UDJ42" s="9"/>
      <c r="UDK42" s="9"/>
      <c r="UDL42" s="9"/>
      <c r="UDM42" s="9"/>
      <c r="UDN42" s="9"/>
      <c r="UDO42" s="9"/>
      <c r="UDP42" s="9"/>
      <c r="UDQ42" s="9"/>
      <c r="UDR42" s="9"/>
      <c r="UDS42" s="9"/>
      <c r="UDT42" s="9"/>
      <c r="UDU42" s="9"/>
      <c r="UDV42" s="9"/>
      <c r="UDW42" s="9"/>
      <c r="UDX42" s="9"/>
      <c r="UDY42" s="9"/>
      <c r="UDZ42" s="9"/>
      <c r="UEA42" s="9"/>
      <c r="UEB42" s="9"/>
      <c r="UEC42" s="9"/>
      <c r="UED42" s="9"/>
      <c r="UEE42" s="9"/>
      <c r="UEF42" s="9"/>
      <c r="UEG42" s="9"/>
      <c r="UEH42" s="9"/>
      <c r="UEI42" s="9"/>
      <c r="UEJ42" s="9"/>
      <c r="UEK42" s="9"/>
      <c r="UEL42" s="9"/>
      <c r="UEM42" s="9"/>
      <c r="UEN42" s="9"/>
      <c r="UEO42" s="9"/>
      <c r="UEP42" s="9"/>
      <c r="UEQ42" s="9"/>
      <c r="UER42" s="9"/>
      <c r="UES42" s="9"/>
      <c r="UET42" s="9"/>
      <c r="UEU42" s="9"/>
      <c r="UEV42" s="9"/>
      <c r="UEW42" s="9"/>
      <c r="UEX42" s="9"/>
      <c r="UEY42" s="9"/>
      <c r="UEZ42" s="9"/>
      <c r="UFA42" s="9"/>
      <c r="UFB42" s="9"/>
      <c r="UFC42" s="9"/>
      <c r="UFD42" s="9"/>
      <c r="UFE42" s="9"/>
      <c r="UFF42" s="9"/>
      <c r="UFG42" s="9"/>
      <c r="UFH42" s="9"/>
      <c r="UFI42" s="9"/>
      <c r="UFJ42" s="9"/>
      <c r="UFK42" s="9"/>
      <c r="UFL42" s="9"/>
      <c r="UFM42" s="9"/>
      <c r="UFN42" s="9"/>
      <c r="UFO42" s="9"/>
      <c r="UFP42" s="9"/>
      <c r="UFQ42" s="9"/>
      <c r="UFR42" s="9"/>
      <c r="UFS42" s="9"/>
      <c r="UFT42" s="9"/>
      <c r="UFU42" s="9"/>
      <c r="UFV42" s="9"/>
      <c r="UFW42" s="9"/>
      <c r="UFX42" s="9"/>
      <c r="UFY42" s="9"/>
      <c r="UFZ42" s="9"/>
      <c r="UGA42" s="9"/>
      <c r="UGB42" s="9"/>
      <c r="UGC42" s="9"/>
      <c r="UGD42" s="9"/>
      <c r="UGE42" s="9"/>
      <c r="UGF42" s="9"/>
      <c r="UGG42" s="9"/>
      <c r="UGH42" s="9"/>
      <c r="UGI42" s="9"/>
      <c r="UGJ42" s="9"/>
      <c r="UGK42" s="9"/>
      <c r="UGL42" s="9"/>
      <c r="UGM42" s="9"/>
      <c r="UGN42" s="9"/>
      <c r="UGO42" s="9"/>
      <c r="UGP42" s="9"/>
      <c r="UGQ42" s="9"/>
      <c r="UGR42" s="9"/>
      <c r="UGS42" s="9"/>
      <c r="UGT42" s="9"/>
      <c r="UGU42" s="9"/>
      <c r="UGV42" s="9"/>
      <c r="UGW42" s="9"/>
      <c r="UGX42" s="9"/>
      <c r="UGY42" s="9"/>
      <c r="UGZ42" s="9"/>
      <c r="UHA42" s="9"/>
      <c r="UHB42" s="9"/>
      <c r="UHC42" s="9"/>
      <c r="UHD42" s="9"/>
      <c r="UHE42" s="9"/>
      <c r="UHF42" s="9"/>
      <c r="UHG42" s="9"/>
      <c r="UHH42" s="9"/>
      <c r="UHI42" s="9"/>
      <c r="UHJ42" s="9"/>
      <c r="UHK42" s="9"/>
      <c r="UHL42" s="9"/>
      <c r="UHM42" s="9"/>
      <c r="UHN42" s="9"/>
      <c r="UHO42" s="9"/>
      <c r="UHP42" s="9"/>
      <c r="UHQ42" s="9"/>
      <c r="UHR42" s="9"/>
      <c r="UHS42" s="9"/>
      <c r="UHT42" s="9"/>
      <c r="UHU42" s="9"/>
      <c r="UHV42" s="9"/>
      <c r="UHW42" s="9"/>
      <c r="UHX42" s="9"/>
      <c r="UHY42" s="9"/>
      <c r="UHZ42" s="9"/>
      <c r="UIA42" s="9"/>
      <c r="UIB42" s="9"/>
      <c r="UIC42" s="9"/>
      <c r="UID42" s="9"/>
      <c r="UIE42" s="9"/>
      <c r="UIF42" s="9"/>
      <c r="UIG42" s="9"/>
      <c r="UIH42" s="9"/>
      <c r="UII42" s="9"/>
      <c r="UIJ42" s="9"/>
      <c r="UIK42" s="9"/>
      <c r="UIL42" s="9"/>
      <c r="UIM42" s="9"/>
      <c r="UIN42" s="9"/>
      <c r="UIO42" s="9"/>
      <c r="UIP42" s="9"/>
      <c r="UIQ42" s="9"/>
      <c r="UIR42" s="9"/>
      <c r="UIS42" s="9"/>
      <c r="UIT42" s="9"/>
      <c r="UIU42" s="9"/>
      <c r="UIV42" s="9"/>
      <c r="UIW42" s="9"/>
      <c r="UIX42" s="9"/>
      <c r="UIY42" s="9"/>
      <c r="UIZ42" s="9"/>
      <c r="UJA42" s="9"/>
      <c r="UJB42" s="9"/>
      <c r="UJC42" s="9"/>
      <c r="UJD42" s="9"/>
      <c r="UJE42" s="9"/>
      <c r="UJF42" s="9"/>
      <c r="UJG42" s="9"/>
      <c r="UJH42" s="9"/>
      <c r="UJI42" s="9"/>
      <c r="UJJ42" s="9"/>
      <c r="UJK42" s="9"/>
      <c r="UJL42" s="9"/>
      <c r="UJM42" s="9"/>
      <c r="UJN42" s="9"/>
      <c r="UJO42" s="9"/>
      <c r="UJP42" s="9"/>
      <c r="UJQ42" s="9"/>
      <c r="UJR42" s="9"/>
      <c r="UJS42" s="9"/>
      <c r="UJT42" s="9"/>
      <c r="UJU42" s="9"/>
      <c r="UJV42" s="9"/>
      <c r="UJW42" s="9"/>
      <c r="UJX42" s="9"/>
      <c r="UJY42" s="9"/>
      <c r="UJZ42" s="9"/>
      <c r="UKA42" s="9"/>
      <c r="UKB42" s="9"/>
      <c r="UKC42" s="9"/>
      <c r="UKD42" s="9"/>
      <c r="UKE42" s="9"/>
      <c r="UKF42" s="9"/>
      <c r="UKG42" s="9"/>
      <c r="UKH42" s="9"/>
      <c r="UKI42" s="9"/>
      <c r="UKJ42" s="9"/>
      <c r="UKK42" s="9"/>
      <c r="UKL42" s="9"/>
      <c r="UKM42" s="9"/>
      <c r="UKN42" s="9"/>
      <c r="UKO42" s="9"/>
      <c r="UKP42" s="9"/>
      <c r="UKQ42" s="9"/>
      <c r="UKR42" s="9"/>
      <c r="UKS42" s="9"/>
      <c r="UKT42" s="9"/>
      <c r="UKU42" s="9"/>
      <c r="UKV42" s="9"/>
      <c r="UKW42" s="9"/>
      <c r="UKX42" s="9"/>
      <c r="UKY42" s="9"/>
      <c r="UKZ42" s="9"/>
      <c r="ULA42" s="9"/>
      <c r="ULB42" s="9"/>
      <c r="ULC42" s="9"/>
      <c r="ULD42" s="9"/>
      <c r="ULE42" s="9"/>
      <c r="ULF42" s="9"/>
      <c r="ULG42" s="9"/>
      <c r="ULH42" s="9"/>
      <c r="ULI42" s="9"/>
      <c r="ULJ42" s="9"/>
      <c r="ULK42" s="9"/>
      <c r="ULL42" s="9"/>
      <c r="ULM42" s="9"/>
      <c r="ULN42" s="9"/>
      <c r="ULO42" s="9"/>
      <c r="ULP42" s="9"/>
      <c r="ULQ42" s="9"/>
      <c r="ULR42" s="9"/>
      <c r="ULS42" s="9"/>
      <c r="ULT42" s="9"/>
      <c r="ULU42" s="9"/>
      <c r="ULV42" s="9"/>
      <c r="ULW42" s="9"/>
      <c r="ULX42" s="9"/>
      <c r="ULY42" s="9"/>
      <c r="ULZ42" s="9"/>
      <c r="UMA42" s="9"/>
      <c r="UMB42" s="9"/>
      <c r="UMC42" s="9"/>
      <c r="UMD42" s="9"/>
      <c r="UME42" s="9"/>
      <c r="UMF42" s="9"/>
      <c r="UMG42" s="9"/>
      <c r="UMH42" s="9"/>
      <c r="UMI42" s="9"/>
      <c r="UMJ42" s="9"/>
      <c r="UMK42" s="9"/>
      <c r="UML42" s="9"/>
      <c r="UMM42" s="9"/>
      <c r="UMN42" s="9"/>
      <c r="UMO42" s="9"/>
      <c r="UMP42" s="9"/>
      <c r="UMQ42" s="9"/>
      <c r="UMR42" s="9"/>
      <c r="UMS42" s="9"/>
      <c r="UMT42" s="9"/>
      <c r="UMU42" s="9"/>
      <c r="UMV42" s="9"/>
      <c r="UMW42" s="9"/>
      <c r="UMX42" s="9"/>
      <c r="UMY42" s="9"/>
      <c r="UMZ42" s="9"/>
      <c r="UNA42" s="9"/>
      <c r="UNB42" s="9"/>
      <c r="UNC42" s="9"/>
      <c r="UND42" s="9"/>
      <c r="UNE42" s="9"/>
      <c r="UNF42" s="9"/>
      <c r="UNG42" s="9"/>
      <c r="UNH42" s="9"/>
      <c r="UNI42" s="9"/>
      <c r="UNJ42" s="9"/>
      <c r="UNK42" s="9"/>
      <c r="UNL42" s="9"/>
      <c r="UNM42" s="9"/>
      <c r="UNN42" s="9"/>
      <c r="UNO42" s="9"/>
      <c r="UNP42" s="9"/>
      <c r="UNQ42" s="9"/>
      <c r="UNR42" s="9"/>
      <c r="UNS42" s="9"/>
      <c r="UNT42" s="9"/>
      <c r="UNU42" s="9"/>
      <c r="UNV42" s="9"/>
      <c r="UNW42" s="9"/>
      <c r="UNX42" s="9"/>
      <c r="UNY42" s="9"/>
      <c r="UNZ42" s="9"/>
      <c r="UOA42" s="9"/>
      <c r="UOB42" s="9"/>
      <c r="UOC42" s="9"/>
      <c r="UOD42" s="9"/>
      <c r="UOE42" s="9"/>
      <c r="UOF42" s="9"/>
      <c r="UOG42" s="9"/>
      <c r="UOH42" s="9"/>
      <c r="UOI42" s="9"/>
      <c r="UOJ42" s="9"/>
      <c r="UOK42" s="9"/>
      <c r="UOL42" s="9"/>
      <c r="UOM42" s="9"/>
      <c r="UON42" s="9"/>
      <c r="UOO42" s="9"/>
      <c r="UOP42" s="9"/>
      <c r="UOQ42" s="9"/>
      <c r="UOR42" s="9"/>
      <c r="UOS42" s="9"/>
      <c r="UOT42" s="9"/>
      <c r="UOU42" s="9"/>
      <c r="UOV42" s="9"/>
      <c r="UOW42" s="9"/>
      <c r="UOX42" s="9"/>
      <c r="UOY42" s="9"/>
      <c r="UOZ42" s="9"/>
      <c r="UPA42" s="9"/>
      <c r="UPB42" s="9"/>
      <c r="UPC42" s="9"/>
      <c r="UPD42" s="9"/>
      <c r="UPE42" s="9"/>
      <c r="UPF42" s="9"/>
      <c r="UPG42" s="9"/>
      <c r="UPH42" s="9"/>
      <c r="UPI42" s="9"/>
      <c r="UPJ42" s="9"/>
      <c r="UPK42" s="9"/>
      <c r="UPL42" s="9"/>
      <c r="UPM42" s="9"/>
      <c r="UPN42" s="9"/>
      <c r="UPO42" s="9"/>
      <c r="UPP42" s="9"/>
      <c r="UPQ42" s="9"/>
      <c r="UPR42" s="9"/>
      <c r="UPS42" s="9"/>
      <c r="UPT42" s="9"/>
      <c r="UPU42" s="9"/>
      <c r="UPV42" s="9"/>
      <c r="UPW42" s="9"/>
      <c r="UPX42" s="9"/>
      <c r="UPY42" s="9"/>
      <c r="UPZ42" s="9"/>
      <c r="UQA42" s="9"/>
      <c r="UQB42" s="9"/>
      <c r="UQC42" s="9"/>
      <c r="UQD42" s="9"/>
      <c r="UQE42" s="9"/>
      <c r="UQF42" s="9"/>
      <c r="UQG42" s="9"/>
      <c r="UQH42" s="9"/>
      <c r="UQI42" s="9"/>
      <c r="UQJ42" s="9"/>
      <c r="UQK42" s="9"/>
      <c r="UQL42" s="9"/>
      <c r="UQM42" s="9"/>
      <c r="UQN42" s="9"/>
      <c r="UQO42" s="9"/>
      <c r="UQP42" s="9"/>
      <c r="UQQ42" s="9"/>
      <c r="UQR42" s="9"/>
      <c r="UQS42" s="9"/>
      <c r="UQT42" s="9"/>
      <c r="UQU42" s="9"/>
      <c r="UQV42" s="9"/>
      <c r="UQW42" s="9"/>
      <c r="UQX42" s="9"/>
      <c r="UQY42" s="9"/>
      <c r="UQZ42" s="9"/>
      <c r="URA42" s="9"/>
      <c r="URB42" s="9"/>
      <c r="URC42" s="9"/>
      <c r="URD42" s="9"/>
      <c r="URE42" s="9"/>
      <c r="URF42" s="9"/>
      <c r="URG42" s="9"/>
      <c r="URH42" s="9"/>
      <c r="URI42" s="9"/>
      <c r="URJ42" s="9"/>
      <c r="URK42" s="9"/>
      <c r="URL42" s="9"/>
      <c r="URM42" s="9"/>
      <c r="URN42" s="9"/>
      <c r="URO42" s="9"/>
      <c r="URP42" s="9"/>
      <c r="URQ42" s="9"/>
      <c r="URR42" s="9"/>
      <c r="URS42" s="9"/>
      <c r="URT42" s="9"/>
      <c r="URU42" s="9"/>
      <c r="URV42" s="9"/>
      <c r="URW42" s="9"/>
      <c r="URX42" s="9"/>
      <c r="URY42" s="9"/>
      <c r="URZ42" s="9"/>
      <c r="USA42" s="9"/>
      <c r="USB42" s="9"/>
      <c r="USC42" s="9"/>
      <c r="USD42" s="9"/>
      <c r="USE42" s="9"/>
      <c r="USF42" s="9"/>
      <c r="USG42" s="9"/>
      <c r="USH42" s="9"/>
      <c r="USI42" s="9"/>
      <c r="USJ42" s="9"/>
      <c r="USK42" s="9"/>
      <c r="USL42" s="9"/>
      <c r="USM42" s="9"/>
      <c r="USN42" s="9"/>
      <c r="USO42" s="9"/>
      <c r="USP42" s="9"/>
      <c r="USQ42" s="9"/>
      <c r="USR42" s="9"/>
      <c r="USS42" s="9"/>
      <c r="UST42" s="9"/>
      <c r="USU42" s="9"/>
      <c r="USV42" s="9"/>
      <c r="USW42" s="9"/>
      <c r="USX42" s="9"/>
      <c r="USY42" s="9"/>
      <c r="USZ42" s="9"/>
      <c r="UTA42" s="9"/>
      <c r="UTB42" s="9"/>
      <c r="UTC42" s="9"/>
      <c r="UTD42" s="9"/>
      <c r="UTE42" s="9"/>
      <c r="UTF42" s="9"/>
      <c r="UTG42" s="9"/>
      <c r="UTH42" s="9"/>
      <c r="UTI42" s="9"/>
      <c r="UTJ42" s="9"/>
      <c r="UTK42" s="9"/>
      <c r="UTL42" s="9"/>
      <c r="UTM42" s="9"/>
      <c r="UTN42" s="9"/>
      <c r="UTO42" s="9"/>
      <c r="UTP42" s="9"/>
      <c r="UTQ42" s="9"/>
      <c r="UTR42" s="9"/>
      <c r="UTS42" s="9"/>
      <c r="UTT42" s="9"/>
      <c r="UTU42" s="9"/>
      <c r="UTV42" s="9"/>
      <c r="UTW42" s="9"/>
      <c r="UTX42" s="9"/>
      <c r="UTY42" s="9"/>
      <c r="UTZ42" s="9"/>
      <c r="UUA42" s="9"/>
      <c r="UUB42" s="9"/>
      <c r="UUC42" s="9"/>
      <c r="UUD42" s="9"/>
      <c r="UUE42" s="9"/>
      <c r="UUF42" s="9"/>
      <c r="UUG42" s="9"/>
      <c r="UUH42" s="9"/>
      <c r="UUI42" s="9"/>
      <c r="UUJ42" s="9"/>
      <c r="UUK42" s="9"/>
      <c r="UUL42" s="9"/>
      <c r="UUM42" s="9"/>
      <c r="UUN42" s="9"/>
      <c r="UUO42" s="9"/>
      <c r="UUP42" s="9"/>
      <c r="UUQ42" s="9"/>
      <c r="UUR42" s="9"/>
      <c r="UUS42" s="9"/>
      <c r="UUT42" s="9"/>
      <c r="UUU42" s="9"/>
      <c r="UUV42" s="9"/>
      <c r="UUW42" s="9"/>
      <c r="UUX42" s="9"/>
      <c r="UUY42" s="9"/>
      <c r="UUZ42" s="9"/>
      <c r="UVA42" s="9"/>
      <c r="UVB42" s="9"/>
      <c r="UVC42" s="9"/>
      <c r="UVD42" s="9"/>
      <c r="UVE42" s="9"/>
      <c r="UVF42" s="9"/>
      <c r="UVG42" s="9"/>
      <c r="UVH42" s="9"/>
      <c r="UVI42" s="9"/>
      <c r="UVJ42" s="9"/>
      <c r="UVK42" s="9"/>
      <c r="UVL42" s="9"/>
      <c r="UVM42" s="9"/>
      <c r="UVN42" s="9"/>
      <c r="UVO42" s="9"/>
      <c r="UVP42" s="9"/>
      <c r="UVQ42" s="9"/>
      <c r="UVR42" s="9"/>
      <c r="UVS42" s="9"/>
      <c r="UVT42" s="9"/>
      <c r="UVU42" s="9"/>
      <c r="UVV42" s="9"/>
      <c r="UVW42" s="9"/>
      <c r="UVX42" s="9"/>
      <c r="UVY42" s="9"/>
      <c r="UVZ42" s="9"/>
      <c r="UWA42" s="9"/>
      <c r="UWB42" s="9"/>
      <c r="UWC42" s="9"/>
      <c r="UWD42" s="9"/>
      <c r="UWE42" s="9"/>
      <c r="UWF42" s="9"/>
      <c r="UWG42" s="9"/>
      <c r="UWH42" s="9"/>
      <c r="UWI42" s="9"/>
      <c r="UWJ42" s="9"/>
      <c r="UWK42" s="9"/>
      <c r="UWL42" s="9"/>
      <c r="UWM42" s="9"/>
      <c r="UWN42" s="9"/>
      <c r="UWO42" s="9"/>
      <c r="UWP42" s="9"/>
      <c r="UWQ42" s="9"/>
      <c r="UWR42" s="9"/>
      <c r="UWS42" s="9"/>
      <c r="UWT42" s="9"/>
      <c r="UWU42" s="9"/>
      <c r="UWV42" s="9"/>
      <c r="UWW42" s="9"/>
      <c r="UWX42" s="9"/>
      <c r="UWY42" s="9"/>
      <c r="UWZ42" s="9"/>
      <c r="UXA42" s="9"/>
      <c r="UXB42" s="9"/>
      <c r="UXC42" s="9"/>
      <c r="UXD42" s="9"/>
      <c r="UXE42" s="9"/>
      <c r="UXF42" s="9"/>
      <c r="UXG42" s="9"/>
      <c r="UXH42" s="9"/>
      <c r="UXI42" s="9"/>
      <c r="UXJ42" s="9"/>
      <c r="UXK42" s="9"/>
      <c r="UXL42" s="9"/>
      <c r="UXM42" s="9"/>
      <c r="UXN42" s="9"/>
      <c r="UXO42" s="9"/>
      <c r="UXP42" s="9"/>
      <c r="UXQ42" s="9"/>
      <c r="UXR42" s="9"/>
      <c r="UXS42" s="9"/>
      <c r="UXT42" s="9"/>
      <c r="UXU42" s="9"/>
      <c r="UXV42" s="9"/>
      <c r="UXW42" s="9"/>
      <c r="UXX42" s="9"/>
      <c r="UXY42" s="9"/>
      <c r="UXZ42" s="9"/>
      <c r="UYA42" s="9"/>
      <c r="UYB42" s="9"/>
      <c r="UYC42" s="9"/>
      <c r="UYD42" s="9"/>
      <c r="UYE42" s="9"/>
      <c r="UYF42" s="9"/>
      <c r="UYG42" s="9"/>
      <c r="UYH42" s="9"/>
      <c r="UYI42" s="9"/>
      <c r="UYJ42" s="9"/>
      <c r="UYK42" s="9"/>
      <c r="UYL42" s="9"/>
      <c r="UYM42" s="9"/>
      <c r="UYN42" s="9"/>
      <c r="UYO42" s="9"/>
      <c r="UYP42" s="9"/>
      <c r="UYQ42" s="9"/>
      <c r="UYR42" s="9"/>
      <c r="UYS42" s="9"/>
      <c r="UYT42" s="9"/>
      <c r="UYU42" s="9"/>
      <c r="UYV42" s="9"/>
      <c r="UYW42" s="9"/>
      <c r="UYX42" s="9"/>
      <c r="UYY42" s="9"/>
      <c r="UYZ42" s="9"/>
      <c r="UZA42" s="9"/>
      <c r="UZB42" s="9"/>
      <c r="UZC42" s="9"/>
      <c r="UZD42" s="9"/>
      <c r="UZE42" s="9"/>
      <c r="UZF42" s="9"/>
      <c r="UZG42" s="9"/>
      <c r="UZH42" s="9"/>
      <c r="UZI42" s="9"/>
      <c r="UZJ42" s="9"/>
      <c r="UZK42" s="9"/>
      <c r="UZL42" s="9"/>
      <c r="UZM42" s="9"/>
      <c r="UZN42" s="9"/>
      <c r="UZO42" s="9"/>
      <c r="UZP42" s="9"/>
      <c r="UZQ42" s="9"/>
      <c r="UZR42" s="9"/>
      <c r="UZS42" s="9"/>
      <c r="UZT42" s="9"/>
      <c r="UZU42" s="9"/>
      <c r="UZV42" s="9"/>
      <c r="UZW42" s="9"/>
      <c r="UZX42" s="9"/>
      <c r="UZY42" s="9"/>
      <c r="UZZ42" s="9"/>
      <c r="VAA42" s="9"/>
      <c r="VAB42" s="9"/>
      <c r="VAC42" s="9"/>
      <c r="VAD42" s="9"/>
      <c r="VAE42" s="9"/>
      <c r="VAF42" s="9"/>
      <c r="VAG42" s="9"/>
      <c r="VAH42" s="9"/>
      <c r="VAI42" s="9"/>
      <c r="VAJ42" s="9"/>
      <c r="VAK42" s="9"/>
      <c r="VAL42" s="9"/>
      <c r="VAM42" s="9"/>
      <c r="VAN42" s="9"/>
      <c r="VAO42" s="9"/>
      <c r="VAP42" s="9"/>
      <c r="VAQ42" s="9"/>
      <c r="VAR42" s="9"/>
      <c r="VAS42" s="9"/>
      <c r="VAT42" s="9"/>
      <c r="VAU42" s="9"/>
      <c r="VAV42" s="9"/>
      <c r="VAW42" s="9"/>
      <c r="VAX42" s="9"/>
      <c r="VAY42" s="9"/>
      <c r="VAZ42" s="9"/>
      <c r="VBA42" s="9"/>
      <c r="VBB42" s="9"/>
      <c r="VBC42" s="9"/>
      <c r="VBD42" s="9"/>
      <c r="VBE42" s="9"/>
      <c r="VBF42" s="9"/>
      <c r="VBG42" s="9"/>
      <c r="VBH42" s="9"/>
      <c r="VBI42" s="9"/>
      <c r="VBJ42" s="9"/>
      <c r="VBK42" s="9"/>
      <c r="VBL42" s="9"/>
      <c r="VBM42" s="9"/>
      <c r="VBN42" s="9"/>
      <c r="VBO42" s="9"/>
      <c r="VBP42" s="9"/>
      <c r="VBQ42" s="9"/>
      <c r="VBR42" s="9"/>
      <c r="VBS42" s="9"/>
      <c r="VBT42" s="9"/>
      <c r="VBU42" s="9"/>
      <c r="VBV42" s="9"/>
      <c r="VBW42" s="9"/>
      <c r="VBX42" s="9"/>
      <c r="VBY42" s="9"/>
      <c r="VBZ42" s="9"/>
      <c r="VCA42" s="9"/>
      <c r="VCB42" s="9"/>
      <c r="VCC42" s="9"/>
      <c r="VCD42" s="9"/>
      <c r="VCE42" s="9"/>
      <c r="VCF42" s="9"/>
      <c r="VCG42" s="9"/>
      <c r="VCH42" s="9"/>
      <c r="VCI42" s="9"/>
      <c r="VCJ42" s="9"/>
      <c r="VCK42" s="9"/>
      <c r="VCL42" s="9"/>
      <c r="VCM42" s="9"/>
      <c r="VCN42" s="9"/>
      <c r="VCO42" s="9"/>
      <c r="VCP42" s="9"/>
      <c r="VCQ42" s="9"/>
      <c r="VCR42" s="9"/>
      <c r="VCS42" s="9"/>
      <c r="VCT42" s="9"/>
      <c r="VCU42" s="9"/>
      <c r="VCV42" s="9"/>
      <c r="VCW42" s="9"/>
      <c r="VCX42" s="9"/>
      <c r="VCY42" s="9"/>
      <c r="VCZ42" s="9"/>
      <c r="VDA42" s="9"/>
      <c r="VDB42" s="9"/>
      <c r="VDC42" s="9"/>
      <c r="VDD42" s="9"/>
      <c r="VDE42" s="9"/>
      <c r="VDF42" s="9"/>
      <c r="VDG42" s="9"/>
      <c r="VDH42" s="9"/>
      <c r="VDI42" s="9"/>
      <c r="VDJ42" s="9"/>
      <c r="VDK42" s="9"/>
      <c r="VDL42" s="9"/>
      <c r="VDM42" s="9"/>
      <c r="VDN42" s="9"/>
      <c r="VDO42" s="9"/>
      <c r="VDP42" s="9"/>
      <c r="VDQ42" s="9"/>
      <c r="VDR42" s="9"/>
      <c r="VDS42" s="9"/>
      <c r="VDT42" s="9"/>
      <c r="VDU42" s="9"/>
      <c r="VDV42" s="9"/>
      <c r="VDW42" s="9"/>
      <c r="VDX42" s="9"/>
      <c r="VDY42" s="9"/>
      <c r="VDZ42" s="9"/>
      <c r="VEA42" s="9"/>
      <c r="VEB42" s="9"/>
      <c r="VEC42" s="9"/>
      <c r="VED42" s="9"/>
      <c r="VEE42" s="9"/>
      <c r="VEF42" s="9"/>
      <c r="VEG42" s="9"/>
      <c r="VEH42" s="9"/>
      <c r="VEI42" s="9"/>
      <c r="VEJ42" s="9"/>
      <c r="VEK42" s="9"/>
      <c r="VEL42" s="9"/>
      <c r="VEM42" s="9"/>
      <c r="VEN42" s="9"/>
      <c r="VEO42" s="9"/>
      <c r="VEP42" s="9"/>
      <c r="VEQ42" s="9"/>
      <c r="VER42" s="9"/>
      <c r="VES42" s="9"/>
      <c r="VET42" s="9"/>
      <c r="VEU42" s="9"/>
      <c r="VEV42" s="9"/>
      <c r="VEW42" s="9"/>
      <c r="VEX42" s="9"/>
      <c r="VEY42" s="9"/>
      <c r="VEZ42" s="9"/>
      <c r="VFA42" s="9"/>
      <c r="VFB42" s="9"/>
      <c r="VFC42" s="9"/>
      <c r="VFD42" s="9"/>
      <c r="VFE42" s="9"/>
      <c r="VFF42" s="9"/>
      <c r="VFG42" s="9"/>
      <c r="VFH42" s="9"/>
      <c r="VFI42" s="9"/>
      <c r="VFJ42" s="9"/>
      <c r="VFK42" s="9"/>
      <c r="VFL42" s="9"/>
      <c r="VFM42" s="9"/>
      <c r="VFN42" s="9"/>
      <c r="VFO42" s="9"/>
      <c r="VFP42" s="9"/>
      <c r="VFQ42" s="9"/>
      <c r="VFR42" s="9"/>
      <c r="VFS42" s="9"/>
      <c r="VFT42" s="9"/>
      <c r="VFU42" s="9"/>
      <c r="VFV42" s="9"/>
      <c r="VFW42" s="9"/>
      <c r="VFX42" s="9"/>
      <c r="VFY42" s="9"/>
      <c r="VFZ42" s="9"/>
      <c r="VGA42" s="9"/>
      <c r="VGB42" s="9"/>
      <c r="VGC42" s="9"/>
      <c r="VGD42" s="9"/>
      <c r="VGE42" s="9"/>
      <c r="VGF42" s="9"/>
      <c r="VGG42" s="9"/>
      <c r="VGH42" s="9"/>
      <c r="VGI42" s="9"/>
      <c r="VGJ42" s="9"/>
      <c r="VGK42" s="9"/>
      <c r="VGL42" s="9"/>
      <c r="VGM42" s="9"/>
      <c r="VGN42" s="9"/>
      <c r="VGO42" s="9"/>
      <c r="VGP42" s="9"/>
      <c r="VGQ42" s="9"/>
      <c r="VGR42" s="9"/>
      <c r="VGS42" s="9"/>
      <c r="VGT42" s="9"/>
      <c r="VGU42" s="9"/>
      <c r="VGV42" s="9"/>
      <c r="VGW42" s="9"/>
      <c r="VGX42" s="9"/>
      <c r="VGY42" s="9"/>
      <c r="VGZ42" s="9"/>
      <c r="VHA42" s="9"/>
      <c r="VHB42" s="9"/>
      <c r="VHC42" s="9"/>
      <c r="VHD42" s="9"/>
      <c r="VHE42" s="9"/>
      <c r="VHF42" s="9"/>
      <c r="VHG42" s="9"/>
      <c r="VHH42" s="9"/>
      <c r="VHI42" s="9"/>
      <c r="VHJ42" s="9"/>
      <c r="VHK42" s="9"/>
      <c r="VHL42" s="9"/>
      <c r="VHM42" s="9"/>
      <c r="VHN42" s="9"/>
      <c r="VHO42" s="9"/>
      <c r="VHP42" s="9"/>
      <c r="VHQ42" s="9"/>
      <c r="VHR42" s="9"/>
      <c r="VHS42" s="9"/>
      <c r="VHT42" s="9"/>
      <c r="VHU42" s="9"/>
      <c r="VHV42" s="9"/>
      <c r="VHW42" s="9"/>
      <c r="VHX42" s="9"/>
      <c r="VHY42" s="9"/>
      <c r="VHZ42" s="9"/>
      <c r="VIA42" s="9"/>
      <c r="VIB42" s="9"/>
      <c r="VIC42" s="9"/>
      <c r="VID42" s="9"/>
      <c r="VIE42" s="9"/>
      <c r="VIF42" s="9"/>
      <c r="VIG42" s="9"/>
      <c r="VIH42" s="9"/>
      <c r="VII42" s="9"/>
      <c r="VIJ42" s="9"/>
      <c r="VIK42" s="9"/>
      <c r="VIL42" s="9"/>
      <c r="VIM42" s="9"/>
      <c r="VIN42" s="9"/>
      <c r="VIO42" s="9"/>
      <c r="VIP42" s="9"/>
      <c r="VIQ42" s="9"/>
      <c r="VIR42" s="9"/>
      <c r="VIS42" s="9"/>
      <c r="VIT42" s="9"/>
      <c r="VIU42" s="9"/>
      <c r="VIV42" s="9"/>
      <c r="VIW42" s="9"/>
      <c r="VIX42" s="9"/>
      <c r="VIY42" s="9"/>
      <c r="VIZ42" s="9"/>
      <c r="VJA42" s="9"/>
      <c r="VJB42" s="9"/>
      <c r="VJC42" s="9"/>
      <c r="VJD42" s="9"/>
      <c r="VJE42" s="9"/>
      <c r="VJF42" s="9"/>
      <c r="VJG42" s="9"/>
      <c r="VJH42" s="9"/>
      <c r="VJI42" s="9"/>
      <c r="VJJ42" s="9"/>
      <c r="VJK42" s="9"/>
      <c r="VJL42" s="9"/>
      <c r="VJM42" s="9"/>
      <c r="VJN42" s="9"/>
      <c r="VJO42" s="9"/>
      <c r="VJP42" s="9"/>
      <c r="VJQ42" s="9"/>
      <c r="VJR42" s="9"/>
      <c r="VJS42" s="9"/>
      <c r="VJT42" s="9"/>
      <c r="VJU42" s="9"/>
      <c r="VJV42" s="9"/>
      <c r="VJW42" s="9"/>
      <c r="VJX42" s="9"/>
      <c r="VJY42" s="9"/>
      <c r="VJZ42" s="9"/>
      <c r="VKA42" s="9"/>
      <c r="VKB42" s="9"/>
      <c r="VKC42" s="9"/>
      <c r="VKD42" s="9"/>
      <c r="VKE42" s="9"/>
      <c r="VKF42" s="9"/>
      <c r="VKG42" s="9"/>
      <c r="VKH42" s="9"/>
      <c r="VKI42" s="9"/>
      <c r="VKJ42" s="9"/>
      <c r="VKK42" s="9"/>
      <c r="VKL42" s="9"/>
      <c r="VKM42" s="9"/>
      <c r="VKN42" s="9"/>
      <c r="VKO42" s="9"/>
      <c r="VKP42" s="9"/>
      <c r="VKQ42" s="9"/>
      <c r="VKR42" s="9"/>
      <c r="VKS42" s="9"/>
      <c r="VKT42" s="9"/>
      <c r="VKU42" s="9"/>
      <c r="VKV42" s="9"/>
      <c r="VKW42" s="9"/>
      <c r="VKX42" s="9"/>
      <c r="VKY42" s="9"/>
      <c r="VKZ42" s="9"/>
      <c r="VLA42" s="9"/>
      <c r="VLB42" s="9"/>
      <c r="VLC42" s="9"/>
      <c r="VLD42" s="9"/>
      <c r="VLE42" s="9"/>
      <c r="VLF42" s="9"/>
      <c r="VLG42" s="9"/>
      <c r="VLH42" s="9"/>
      <c r="VLI42" s="9"/>
      <c r="VLJ42" s="9"/>
      <c r="VLK42" s="9"/>
      <c r="VLL42" s="9"/>
      <c r="VLM42" s="9"/>
      <c r="VLN42" s="9"/>
      <c r="VLO42" s="9"/>
      <c r="VLP42" s="9"/>
      <c r="VLQ42" s="9"/>
      <c r="VLR42" s="9"/>
      <c r="VLS42" s="9"/>
      <c r="VLT42" s="9"/>
      <c r="VLU42" s="9"/>
      <c r="VLV42" s="9"/>
      <c r="VLW42" s="9"/>
      <c r="VLX42" s="9"/>
      <c r="VLY42" s="9"/>
      <c r="VLZ42" s="9"/>
      <c r="VMA42" s="9"/>
      <c r="VMB42" s="9"/>
      <c r="VMC42" s="9"/>
      <c r="VMD42" s="9"/>
      <c r="VME42" s="9"/>
      <c r="VMF42" s="9"/>
      <c r="VMG42" s="9"/>
      <c r="VMH42" s="9"/>
      <c r="VMI42" s="9"/>
      <c r="VMJ42" s="9"/>
      <c r="VMK42" s="9"/>
      <c r="VML42" s="9"/>
      <c r="VMM42" s="9"/>
      <c r="VMN42" s="9"/>
      <c r="VMO42" s="9"/>
      <c r="VMP42" s="9"/>
      <c r="VMQ42" s="9"/>
      <c r="VMR42" s="9"/>
      <c r="VMS42" s="9"/>
      <c r="VMT42" s="9"/>
      <c r="VMU42" s="9"/>
      <c r="VMV42" s="9"/>
      <c r="VMW42" s="9"/>
      <c r="VMX42" s="9"/>
      <c r="VMY42" s="9"/>
      <c r="VMZ42" s="9"/>
      <c r="VNA42" s="9"/>
      <c r="VNB42" s="9"/>
      <c r="VNC42" s="9"/>
      <c r="VND42" s="9"/>
      <c r="VNE42" s="9"/>
      <c r="VNF42" s="9"/>
      <c r="VNG42" s="9"/>
      <c r="VNH42" s="9"/>
      <c r="VNI42" s="9"/>
      <c r="VNJ42" s="9"/>
      <c r="VNK42" s="9"/>
      <c r="VNL42" s="9"/>
      <c r="VNM42" s="9"/>
      <c r="VNN42" s="9"/>
      <c r="VNO42" s="9"/>
      <c r="VNP42" s="9"/>
      <c r="VNQ42" s="9"/>
      <c r="VNR42" s="9"/>
      <c r="VNS42" s="9"/>
      <c r="VNT42" s="9"/>
      <c r="VNU42" s="9"/>
      <c r="VNV42" s="9"/>
      <c r="VNW42" s="9"/>
      <c r="VNX42" s="9"/>
      <c r="VNY42" s="9"/>
      <c r="VNZ42" s="9"/>
      <c r="VOA42" s="9"/>
      <c r="VOB42" s="9"/>
      <c r="VOC42" s="9"/>
      <c r="VOD42" s="9"/>
      <c r="VOE42" s="9"/>
      <c r="VOF42" s="9"/>
      <c r="VOG42" s="9"/>
      <c r="VOH42" s="9"/>
      <c r="VOI42" s="9"/>
      <c r="VOJ42" s="9"/>
      <c r="VOK42" s="9"/>
      <c r="VOL42" s="9"/>
      <c r="VOM42" s="9"/>
      <c r="VON42" s="9"/>
      <c r="VOO42" s="9"/>
      <c r="VOP42" s="9"/>
      <c r="VOQ42" s="9"/>
      <c r="VOR42" s="9"/>
      <c r="VOS42" s="9"/>
      <c r="VOT42" s="9"/>
      <c r="VOU42" s="9"/>
      <c r="VOV42" s="9"/>
      <c r="VOW42" s="9"/>
      <c r="VOX42" s="9"/>
      <c r="VOY42" s="9"/>
      <c r="VOZ42" s="9"/>
      <c r="VPA42" s="9"/>
      <c r="VPB42" s="9"/>
      <c r="VPC42" s="9"/>
      <c r="VPD42" s="9"/>
      <c r="VPE42" s="9"/>
      <c r="VPF42" s="9"/>
      <c r="VPG42" s="9"/>
      <c r="VPH42" s="9"/>
      <c r="VPI42" s="9"/>
      <c r="VPJ42" s="9"/>
      <c r="VPK42" s="9"/>
      <c r="VPL42" s="9"/>
      <c r="VPM42" s="9"/>
      <c r="VPN42" s="9"/>
      <c r="VPO42" s="9"/>
      <c r="VPP42" s="9"/>
      <c r="VPQ42" s="9"/>
      <c r="VPR42" s="9"/>
      <c r="VPS42" s="9"/>
      <c r="VPT42" s="9"/>
      <c r="VPU42" s="9"/>
      <c r="VPV42" s="9"/>
      <c r="VPW42" s="9"/>
      <c r="VPX42" s="9"/>
      <c r="VPY42" s="9"/>
      <c r="VPZ42" s="9"/>
      <c r="VQA42" s="9"/>
      <c r="VQB42" s="9"/>
      <c r="VQC42" s="9"/>
      <c r="VQD42" s="9"/>
      <c r="VQE42" s="9"/>
      <c r="VQF42" s="9"/>
      <c r="VQG42" s="9"/>
      <c r="VQH42" s="9"/>
      <c r="VQI42" s="9"/>
      <c r="VQJ42" s="9"/>
      <c r="VQK42" s="9"/>
      <c r="VQL42" s="9"/>
      <c r="VQM42" s="9"/>
      <c r="VQN42" s="9"/>
      <c r="VQO42" s="9"/>
      <c r="VQP42" s="9"/>
      <c r="VQQ42" s="9"/>
      <c r="VQR42" s="9"/>
      <c r="VQS42" s="9"/>
      <c r="VQT42" s="9"/>
      <c r="VQU42" s="9"/>
      <c r="VQV42" s="9"/>
      <c r="VQW42" s="9"/>
      <c r="VQX42" s="9"/>
      <c r="VQY42" s="9"/>
      <c r="VQZ42" s="9"/>
      <c r="VRA42" s="9"/>
      <c r="VRB42" s="9"/>
      <c r="VRC42" s="9"/>
      <c r="VRD42" s="9"/>
      <c r="VRE42" s="9"/>
      <c r="VRF42" s="9"/>
      <c r="VRG42" s="9"/>
      <c r="VRH42" s="9"/>
      <c r="VRI42" s="9"/>
      <c r="VRJ42" s="9"/>
      <c r="VRK42" s="9"/>
      <c r="VRL42" s="9"/>
      <c r="VRM42" s="9"/>
      <c r="VRN42" s="9"/>
      <c r="VRO42" s="9"/>
      <c r="VRP42" s="9"/>
      <c r="VRQ42" s="9"/>
      <c r="VRR42" s="9"/>
      <c r="VRS42" s="9"/>
      <c r="VRT42" s="9"/>
      <c r="VRU42" s="9"/>
      <c r="VRV42" s="9"/>
      <c r="VRW42" s="9"/>
      <c r="VRX42" s="9"/>
      <c r="VRY42" s="9"/>
      <c r="VRZ42" s="9"/>
      <c r="VSA42" s="9"/>
      <c r="VSB42" s="9"/>
      <c r="VSC42" s="9"/>
      <c r="VSD42" s="9"/>
      <c r="VSE42" s="9"/>
      <c r="VSF42" s="9"/>
      <c r="VSG42" s="9"/>
      <c r="VSH42" s="9"/>
      <c r="VSI42" s="9"/>
      <c r="VSJ42" s="9"/>
      <c r="VSK42" s="9"/>
      <c r="VSL42" s="9"/>
      <c r="VSM42" s="9"/>
      <c r="VSN42" s="9"/>
      <c r="VSO42" s="9"/>
      <c r="VSP42" s="9"/>
      <c r="VSQ42" s="9"/>
      <c r="VSR42" s="9"/>
      <c r="VSS42" s="9"/>
      <c r="VST42" s="9"/>
      <c r="VSU42" s="9"/>
      <c r="VSV42" s="9"/>
      <c r="VSW42" s="9"/>
      <c r="VSX42" s="9"/>
      <c r="VSY42" s="9"/>
      <c r="VSZ42" s="9"/>
      <c r="VTA42" s="9"/>
      <c r="VTB42" s="9"/>
      <c r="VTC42" s="9"/>
      <c r="VTD42" s="9"/>
      <c r="VTE42" s="9"/>
      <c r="VTF42" s="9"/>
      <c r="VTG42" s="9"/>
      <c r="VTH42" s="9"/>
      <c r="VTI42" s="9"/>
      <c r="VTJ42" s="9"/>
      <c r="VTK42" s="9"/>
      <c r="VTL42" s="9"/>
      <c r="VTM42" s="9"/>
      <c r="VTN42" s="9"/>
      <c r="VTO42" s="9"/>
      <c r="VTP42" s="9"/>
      <c r="VTQ42" s="9"/>
      <c r="VTR42" s="9"/>
      <c r="VTS42" s="9"/>
      <c r="VTT42" s="9"/>
      <c r="VTU42" s="9"/>
      <c r="VTV42" s="9"/>
      <c r="VTW42" s="9"/>
      <c r="VTX42" s="9"/>
      <c r="VTY42" s="9"/>
      <c r="VTZ42" s="9"/>
      <c r="VUA42" s="9"/>
      <c r="VUB42" s="9"/>
      <c r="VUC42" s="9"/>
      <c r="VUD42" s="9"/>
      <c r="VUE42" s="9"/>
      <c r="VUF42" s="9"/>
      <c r="VUG42" s="9"/>
      <c r="VUH42" s="9"/>
      <c r="VUI42" s="9"/>
      <c r="VUJ42" s="9"/>
      <c r="VUK42" s="9"/>
      <c r="VUL42" s="9"/>
      <c r="VUM42" s="9"/>
      <c r="VUN42" s="9"/>
      <c r="VUO42" s="9"/>
      <c r="VUP42" s="9"/>
      <c r="VUQ42" s="9"/>
      <c r="VUR42" s="9"/>
      <c r="VUS42" s="9"/>
      <c r="VUT42" s="9"/>
      <c r="VUU42" s="9"/>
      <c r="VUV42" s="9"/>
      <c r="VUW42" s="9"/>
      <c r="VUX42" s="9"/>
      <c r="VUY42" s="9"/>
      <c r="VUZ42" s="9"/>
      <c r="VVA42" s="9"/>
      <c r="VVB42" s="9"/>
      <c r="VVC42" s="9"/>
      <c r="VVD42" s="9"/>
      <c r="VVE42" s="9"/>
      <c r="VVF42" s="9"/>
      <c r="VVG42" s="9"/>
      <c r="VVH42" s="9"/>
      <c r="VVI42" s="9"/>
      <c r="VVJ42" s="9"/>
      <c r="VVK42" s="9"/>
      <c r="VVL42" s="9"/>
      <c r="VVM42" s="9"/>
      <c r="VVN42" s="9"/>
      <c r="VVO42" s="9"/>
      <c r="VVP42" s="9"/>
      <c r="VVQ42" s="9"/>
      <c r="VVR42" s="9"/>
      <c r="VVS42" s="9"/>
      <c r="VVT42" s="9"/>
      <c r="VVU42" s="9"/>
      <c r="VVV42" s="9"/>
      <c r="VVW42" s="9"/>
      <c r="VVX42" s="9"/>
      <c r="VVY42" s="9"/>
      <c r="VVZ42" s="9"/>
      <c r="VWA42" s="9"/>
      <c r="VWB42" s="9"/>
      <c r="VWC42" s="9"/>
      <c r="VWD42" s="9"/>
      <c r="VWE42" s="9"/>
      <c r="VWF42" s="9"/>
      <c r="VWG42" s="9"/>
      <c r="VWH42" s="9"/>
      <c r="VWI42" s="9"/>
      <c r="VWJ42" s="9"/>
      <c r="VWK42" s="9"/>
      <c r="VWL42" s="9"/>
      <c r="VWM42" s="9"/>
      <c r="VWN42" s="9"/>
      <c r="VWO42" s="9"/>
      <c r="VWP42" s="9"/>
      <c r="VWQ42" s="9"/>
      <c r="VWR42" s="9"/>
      <c r="VWS42" s="9"/>
      <c r="VWT42" s="9"/>
      <c r="VWU42" s="9"/>
      <c r="VWV42" s="9"/>
      <c r="VWW42" s="9"/>
      <c r="VWX42" s="9"/>
      <c r="VWY42" s="9"/>
      <c r="VWZ42" s="9"/>
      <c r="VXA42" s="9"/>
      <c r="VXB42" s="9"/>
      <c r="VXC42" s="9"/>
      <c r="VXD42" s="9"/>
      <c r="VXE42" s="9"/>
      <c r="VXF42" s="9"/>
      <c r="VXG42" s="9"/>
      <c r="VXH42" s="9"/>
      <c r="VXI42" s="9"/>
      <c r="VXJ42" s="9"/>
      <c r="VXK42" s="9"/>
      <c r="VXL42" s="9"/>
      <c r="VXM42" s="9"/>
      <c r="VXN42" s="9"/>
      <c r="VXO42" s="9"/>
      <c r="VXP42" s="9"/>
      <c r="VXQ42" s="9"/>
      <c r="VXR42" s="9"/>
      <c r="VXS42" s="9"/>
      <c r="VXT42" s="9"/>
      <c r="VXU42" s="9"/>
      <c r="VXV42" s="9"/>
      <c r="VXW42" s="9"/>
      <c r="VXX42" s="9"/>
      <c r="VXY42" s="9"/>
      <c r="VXZ42" s="9"/>
      <c r="VYA42" s="9"/>
      <c r="VYB42" s="9"/>
      <c r="VYC42" s="9"/>
      <c r="VYD42" s="9"/>
      <c r="VYE42" s="9"/>
      <c r="VYF42" s="9"/>
      <c r="VYG42" s="9"/>
      <c r="VYH42" s="9"/>
      <c r="VYI42" s="9"/>
      <c r="VYJ42" s="9"/>
      <c r="VYK42" s="9"/>
      <c r="VYL42" s="9"/>
      <c r="VYM42" s="9"/>
      <c r="VYN42" s="9"/>
      <c r="VYO42" s="9"/>
      <c r="VYP42" s="9"/>
      <c r="VYQ42" s="9"/>
      <c r="VYR42" s="9"/>
      <c r="VYS42" s="9"/>
      <c r="VYT42" s="9"/>
      <c r="VYU42" s="9"/>
      <c r="VYV42" s="9"/>
      <c r="VYW42" s="9"/>
      <c r="VYX42" s="9"/>
      <c r="VYY42" s="9"/>
      <c r="VYZ42" s="9"/>
      <c r="VZA42" s="9"/>
      <c r="VZB42" s="9"/>
      <c r="VZC42" s="9"/>
      <c r="VZD42" s="9"/>
      <c r="VZE42" s="9"/>
      <c r="VZF42" s="9"/>
      <c r="VZG42" s="9"/>
      <c r="VZH42" s="9"/>
      <c r="VZI42" s="9"/>
      <c r="VZJ42" s="9"/>
      <c r="VZK42" s="9"/>
      <c r="VZL42" s="9"/>
      <c r="VZM42" s="9"/>
      <c r="VZN42" s="9"/>
      <c r="VZO42" s="9"/>
      <c r="VZP42" s="9"/>
      <c r="VZQ42" s="9"/>
      <c r="VZR42" s="9"/>
      <c r="VZS42" s="9"/>
      <c r="VZT42" s="9"/>
      <c r="VZU42" s="9"/>
      <c r="VZV42" s="9"/>
      <c r="VZW42" s="9"/>
      <c r="VZX42" s="9"/>
      <c r="VZY42" s="9"/>
      <c r="VZZ42" s="9"/>
      <c r="WAA42" s="9"/>
      <c r="WAB42" s="9"/>
      <c r="WAC42" s="9"/>
      <c r="WAD42" s="9"/>
      <c r="WAE42" s="9"/>
      <c r="WAF42" s="9"/>
      <c r="WAG42" s="9"/>
      <c r="WAH42" s="9"/>
      <c r="WAI42" s="9"/>
      <c r="WAJ42" s="9"/>
      <c r="WAK42" s="9"/>
      <c r="WAL42" s="9"/>
      <c r="WAM42" s="9"/>
      <c r="WAN42" s="9"/>
      <c r="WAO42" s="9"/>
      <c r="WAP42" s="9"/>
      <c r="WAQ42" s="9"/>
      <c r="WAR42" s="9"/>
      <c r="WAS42" s="9"/>
      <c r="WAT42" s="9"/>
      <c r="WAU42" s="9"/>
      <c r="WAV42" s="9"/>
      <c r="WAW42" s="9"/>
      <c r="WAX42" s="9"/>
      <c r="WAY42" s="9"/>
      <c r="WAZ42" s="9"/>
      <c r="WBA42" s="9"/>
      <c r="WBB42" s="9"/>
      <c r="WBC42" s="9"/>
      <c r="WBD42" s="9"/>
      <c r="WBE42" s="9"/>
      <c r="WBF42" s="9"/>
      <c r="WBG42" s="9"/>
      <c r="WBH42" s="9"/>
      <c r="WBI42" s="9"/>
      <c r="WBJ42" s="9"/>
      <c r="WBK42" s="9"/>
      <c r="WBL42" s="9"/>
      <c r="WBM42" s="9"/>
      <c r="WBN42" s="9"/>
      <c r="WBO42" s="9"/>
      <c r="WBP42" s="9"/>
      <c r="WBQ42" s="9"/>
      <c r="WBR42" s="9"/>
      <c r="WBS42" s="9"/>
      <c r="WBT42" s="9"/>
      <c r="WBU42" s="9"/>
      <c r="WBV42" s="9"/>
      <c r="WBW42" s="9"/>
      <c r="WBX42" s="9"/>
      <c r="WBY42" s="9"/>
      <c r="WBZ42" s="9"/>
      <c r="WCA42" s="9"/>
      <c r="WCB42" s="9"/>
      <c r="WCC42" s="9"/>
      <c r="WCD42" s="9"/>
      <c r="WCE42" s="9"/>
      <c r="WCF42" s="9"/>
      <c r="WCG42" s="9"/>
      <c r="WCH42" s="9"/>
      <c r="WCI42" s="9"/>
      <c r="WCJ42" s="9"/>
      <c r="WCK42" s="9"/>
      <c r="WCL42" s="9"/>
      <c r="WCM42" s="9"/>
      <c r="WCN42" s="9"/>
      <c r="WCO42" s="9"/>
      <c r="WCP42" s="9"/>
      <c r="WCQ42" s="9"/>
      <c r="WCR42" s="9"/>
      <c r="WCS42" s="9"/>
      <c r="WCT42" s="9"/>
      <c r="WCU42" s="9"/>
      <c r="WCV42" s="9"/>
      <c r="WCW42" s="9"/>
      <c r="WCX42" s="9"/>
      <c r="WCY42" s="9"/>
      <c r="WCZ42" s="9"/>
      <c r="WDA42" s="9"/>
      <c r="WDB42" s="9"/>
      <c r="WDC42" s="9"/>
      <c r="WDD42" s="9"/>
      <c r="WDE42" s="9"/>
      <c r="WDF42" s="9"/>
      <c r="WDG42" s="9"/>
      <c r="WDH42" s="9"/>
      <c r="WDI42" s="9"/>
      <c r="WDJ42" s="9"/>
      <c r="WDK42" s="9"/>
      <c r="WDL42" s="9"/>
      <c r="WDM42" s="9"/>
      <c r="WDN42" s="9"/>
      <c r="WDO42" s="9"/>
      <c r="WDP42" s="9"/>
      <c r="WDQ42" s="9"/>
      <c r="WDR42" s="9"/>
      <c r="WDS42" s="9"/>
      <c r="WDT42" s="9"/>
      <c r="WDU42" s="9"/>
      <c r="WDV42" s="9"/>
      <c r="WDW42" s="9"/>
      <c r="WDX42" s="9"/>
      <c r="WDY42" s="9"/>
      <c r="WDZ42" s="9"/>
      <c r="WEA42" s="9"/>
      <c r="WEB42" s="9"/>
      <c r="WEC42" s="9"/>
      <c r="WED42" s="9"/>
      <c r="WEE42" s="9"/>
      <c r="WEF42" s="9"/>
      <c r="WEG42" s="9"/>
      <c r="WEH42" s="9"/>
      <c r="WEI42" s="9"/>
      <c r="WEJ42" s="9"/>
      <c r="WEK42" s="9"/>
      <c r="WEL42" s="9"/>
      <c r="WEM42" s="9"/>
      <c r="WEN42" s="9"/>
      <c r="WEO42" s="9"/>
      <c r="WEP42" s="9"/>
      <c r="WEQ42" s="9"/>
      <c r="WER42" s="9"/>
      <c r="WES42" s="9"/>
      <c r="WET42" s="9"/>
      <c r="WEU42" s="9"/>
      <c r="WEV42" s="9"/>
      <c r="WEW42" s="9"/>
      <c r="WEX42" s="9"/>
      <c r="WEY42" s="9"/>
      <c r="WEZ42" s="9"/>
      <c r="WFA42" s="9"/>
      <c r="WFB42" s="9"/>
      <c r="WFC42" s="9"/>
      <c r="WFD42" s="9"/>
      <c r="WFE42" s="9"/>
      <c r="WFF42" s="9"/>
      <c r="WFG42" s="9"/>
      <c r="WFH42" s="9"/>
      <c r="WFI42" s="9"/>
      <c r="WFJ42" s="9"/>
      <c r="WFK42" s="9"/>
      <c r="WFL42" s="9"/>
      <c r="WFM42" s="9"/>
      <c r="WFN42" s="9"/>
      <c r="WFO42" s="9"/>
      <c r="WFP42" s="9"/>
      <c r="WFQ42" s="9"/>
      <c r="WFR42" s="9"/>
      <c r="WFS42" s="9"/>
      <c r="WFT42" s="9"/>
      <c r="WFU42" s="9"/>
      <c r="WFV42" s="9"/>
      <c r="WFW42" s="9"/>
      <c r="WFX42" s="9"/>
      <c r="WFY42" s="9"/>
      <c r="WFZ42" s="9"/>
      <c r="WGA42" s="9"/>
      <c r="WGB42" s="9"/>
      <c r="WGC42" s="9"/>
      <c r="WGD42" s="9"/>
      <c r="WGE42" s="9"/>
      <c r="WGF42" s="9"/>
      <c r="WGG42" s="9"/>
      <c r="WGH42" s="9"/>
      <c r="WGI42" s="9"/>
      <c r="WGJ42" s="9"/>
      <c r="WGK42" s="9"/>
      <c r="WGL42" s="9"/>
      <c r="WGM42" s="9"/>
      <c r="WGN42" s="9"/>
      <c r="WGO42" s="9"/>
      <c r="WGP42" s="9"/>
      <c r="WGQ42" s="9"/>
      <c r="WGR42" s="9"/>
      <c r="WGS42" s="9"/>
      <c r="WGT42" s="9"/>
      <c r="WGU42" s="9"/>
      <c r="WGV42" s="9"/>
      <c r="WGW42" s="9"/>
      <c r="WGX42" s="9"/>
      <c r="WGY42" s="9"/>
      <c r="WGZ42" s="9"/>
      <c r="WHA42" s="9"/>
      <c r="WHB42" s="9"/>
      <c r="WHC42" s="9"/>
      <c r="WHD42" s="9"/>
      <c r="WHE42" s="9"/>
      <c r="WHF42" s="9"/>
      <c r="WHG42" s="9"/>
      <c r="WHH42" s="9"/>
      <c r="WHI42" s="9"/>
      <c r="WHJ42" s="9"/>
      <c r="WHK42" s="9"/>
      <c r="WHL42" s="9"/>
      <c r="WHM42" s="9"/>
      <c r="WHN42" s="9"/>
      <c r="WHO42" s="9"/>
      <c r="WHP42" s="9"/>
      <c r="WHQ42" s="9"/>
      <c r="WHR42" s="9"/>
      <c r="WHS42" s="9"/>
      <c r="WHT42" s="9"/>
      <c r="WHU42" s="9"/>
      <c r="WHV42" s="9"/>
      <c r="WHW42" s="9"/>
      <c r="WHX42" s="9"/>
      <c r="WHY42" s="9"/>
      <c r="WHZ42" s="9"/>
      <c r="WIA42" s="9"/>
      <c r="WIB42" s="9"/>
      <c r="WIC42" s="9"/>
      <c r="WID42" s="9"/>
      <c r="WIE42" s="9"/>
      <c r="WIF42" s="9"/>
      <c r="WIG42" s="9"/>
      <c r="WIH42" s="9"/>
      <c r="WII42" s="9"/>
      <c r="WIJ42" s="9"/>
      <c r="WIK42" s="9"/>
      <c r="WIL42" s="9"/>
      <c r="WIM42" s="9"/>
      <c r="WIN42" s="9"/>
      <c r="WIO42" s="9"/>
      <c r="WIP42" s="9"/>
      <c r="WIQ42" s="9"/>
      <c r="WIR42" s="9"/>
      <c r="WIS42" s="9"/>
      <c r="WIT42" s="9"/>
      <c r="WIU42" s="9"/>
      <c r="WIV42" s="9"/>
      <c r="WIW42" s="9"/>
      <c r="WIX42" s="9"/>
      <c r="WIY42" s="9"/>
      <c r="WIZ42" s="9"/>
      <c r="WJA42" s="9"/>
      <c r="WJB42" s="9"/>
      <c r="WJC42" s="9"/>
      <c r="WJD42" s="9"/>
      <c r="WJE42" s="9"/>
      <c r="WJF42" s="9"/>
      <c r="WJG42" s="9"/>
      <c r="WJH42" s="9"/>
      <c r="WJI42" s="9"/>
      <c r="WJJ42" s="9"/>
      <c r="WJK42" s="9"/>
      <c r="WJL42" s="9"/>
      <c r="WJM42" s="9"/>
      <c r="WJN42" s="9"/>
      <c r="WJO42" s="9"/>
      <c r="WJP42" s="9"/>
      <c r="WJQ42" s="9"/>
      <c r="WJR42" s="9"/>
      <c r="WJS42" s="9"/>
      <c r="WJT42" s="9"/>
      <c r="WJU42" s="9"/>
      <c r="WJV42" s="9"/>
      <c r="WJW42" s="9"/>
      <c r="WJX42" s="9"/>
      <c r="WJY42" s="9"/>
      <c r="WJZ42" s="9"/>
      <c r="WKA42" s="9"/>
      <c r="WKB42" s="9"/>
      <c r="WKC42" s="9"/>
      <c r="WKD42" s="9"/>
      <c r="WKE42" s="9"/>
      <c r="WKF42" s="9"/>
      <c r="WKG42" s="9"/>
      <c r="WKH42" s="9"/>
      <c r="WKI42" s="9"/>
      <c r="WKJ42" s="9"/>
      <c r="WKK42" s="9"/>
      <c r="WKL42" s="9"/>
      <c r="WKM42" s="9"/>
      <c r="WKN42" s="9"/>
      <c r="WKO42" s="9"/>
      <c r="WKP42" s="9"/>
      <c r="WKQ42" s="9"/>
      <c r="WKR42" s="9"/>
      <c r="WKS42" s="9"/>
      <c r="WKT42" s="9"/>
      <c r="WKU42" s="9"/>
      <c r="WKV42" s="9"/>
      <c r="WKW42" s="9"/>
      <c r="WKX42" s="9"/>
      <c r="WKY42" s="9"/>
      <c r="WKZ42" s="9"/>
      <c r="WLA42" s="9"/>
      <c r="WLB42" s="9"/>
      <c r="WLC42" s="9"/>
      <c r="WLD42" s="9"/>
      <c r="WLE42" s="9"/>
      <c r="WLF42" s="9"/>
      <c r="WLG42" s="9"/>
      <c r="WLH42" s="9"/>
      <c r="WLI42" s="9"/>
      <c r="WLJ42" s="9"/>
      <c r="WLK42" s="9"/>
      <c r="WLL42" s="9"/>
      <c r="WLM42" s="9"/>
      <c r="WLN42" s="9"/>
      <c r="WLO42" s="9"/>
      <c r="WLP42" s="9"/>
      <c r="WLQ42" s="9"/>
      <c r="WLR42" s="9"/>
      <c r="WLS42" s="9"/>
      <c r="WLT42" s="9"/>
      <c r="WLU42" s="9"/>
      <c r="WLV42" s="9"/>
      <c r="WLW42" s="9"/>
      <c r="WLX42" s="9"/>
      <c r="WLY42" s="9"/>
      <c r="WLZ42" s="9"/>
      <c r="WMA42" s="9"/>
      <c r="WMB42" s="9"/>
      <c r="WMC42" s="9"/>
      <c r="WMD42" s="9"/>
      <c r="WME42" s="9"/>
      <c r="WMF42" s="9"/>
      <c r="WMG42" s="9"/>
      <c r="WMH42" s="9"/>
      <c r="WMI42" s="9"/>
      <c r="WMJ42" s="9"/>
      <c r="WMK42" s="9"/>
      <c r="WML42" s="9"/>
      <c r="WMM42" s="9"/>
      <c r="WMN42" s="9"/>
      <c r="WMO42" s="9"/>
      <c r="WMP42" s="9"/>
      <c r="WMQ42" s="9"/>
      <c r="WMR42" s="9"/>
      <c r="WMS42" s="9"/>
      <c r="WMT42" s="9"/>
      <c r="WMU42" s="9"/>
      <c r="WMV42" s="9"/>
      <c r="WMW42" s="9"/>
      <c r="WMX42" s="9"/>
      <c r="WMY42" s="9"/>
      <c r="WMZ42" s="9"/>
      <c r="WNA42" s="9"/>
      <c r="WNB42" s="9"/>
      <c r="WNC42" s="9"/>
      <c r="WND42" s="9"/>
      <c r="WNE42" s="9"/>
      <c r="WNF42" s="9"/>
      <c r="WNG42" s="9"/>
      <c r="WNH42" s="9"/>
      <c r="WNI42" s="9"/>
      <c r="WNJ42" s="9"/>
      <c r="WNK42" s="9"/>
      <c r="WNL42" s="9"/>
      <c r="WNM42" s="9"/>
      <c r="WNN42" s="9"/>
      <c r="WNO42" s="9"/>
      <c r="WNP42" s="9"/>
      <c r="WNQ42" s="9"/>
      <c r="WNR42" s="9"/>
      <c r="WNS42" s="9"/>
      <c r="WNT42" s="9"/>
      <c r="WNU42" s="9"/>
      <c r="WNV42" s="9"/>
      <c r="WNW42" s="9"/>
      <c r="WNX42" s="9"/>
      <c r="WNY42" s="9"/>
      <c r="WNZ42" s="9"/>
      <c r="WOA42" s="9"/>
      <c r="WOB42" s="9"/>
      <c r="WOC42" s="9"/>
      <c r="WOD42" s="9"/>
      <c r="WOE42" s="9"/>
      <c r="WOF42" s="9"/>
      <c r="WOG42" s="9"/>
      <c r="WOH42" s="9"/>
      <c r="WOI42" s="9"/>
      <c r="WOJ42" s="9"/>
      <c r="WOK42" s="9"/>
      <c r="WOL42" s="9"/>
      <c r="WOM42" s="9"/>
      <c r="WON42" s="9"/>
      <c r="WOO42" s="9"/>
      <c r="WOP42" s="9"/>
      <c r="WOQ42" s="9"/>
      <c r="WOR42" s="9"/>
      <c r="WOS42" s="9"/>
      <c r="WOT42" s="9"/>
      <c r="WOU42" s="9"/>
      <c r="WOV42" s="9"/>
      <c r="WOW42" s="9"/>
      <c r="WOX42" s="9"/>
      <c r="WOY42" s="9"/>
      <c r="WOZ42" s="9"/>
      <c r="WPA42" s="9"/>
      <c r="WPB42" s="9"/>
      <c r="WPC42" s="9"/>
      <c r="WPD42" s="9"/>
      <c r="WPE42" s="9"/>
      <c r="WPF42" s="9"/>
      <c r="WPG42" s="9"/>
      <c r="WPH42" s="9"/>
      <c r="WPI42" s="9"/>
      <c r="WPJ42" s="9"/>
      <c r="WPK42" s="9"/>
      <c r="WPL42" s="9"/>
      <c r="WPM42" s="9"/>
      <c r="WPN42" s="9"/>
      <c r="WPO42" s="9"/>
      <c r="WPP42" s="9"/>
      <c r="WPQ42" s="9"/>
      <c r="WPR42" s="9"/>
      <c r="WPS42" s="9"/>
      <c r="WPT42" s="9"/>
      <c r="WPU42" s="9"/>
      <c r="WPV42" s="9"/>
      <c r="WPW42" s="9"/>
      <c r="WPX42" s="9"/>
      <c r="WPY42" s="9"/>
      <c r="WPZ42" s="9"/>
      <c r="WQA42" s="9"/>
      <c r="WQB42" s="9"/>
      <c r="WQC42" s="9"/>
      <c r="WQD42" s="9"/>
      <c r="WQE42" s="9"/>
      <c r="WQF42" s="9"/>
      <c r="WQG42" s="9"/>
      <c r="WQH42" s="9"/>
      <c r="WQI42" s="9"/>
      <c r="WQJ42" s="9"/>
      <c r="WQK42" s="9"/>
      <c r="WQL42" s="9"/>
      <c r="WQM42" s="9"/>
      <c r="WQN42" s="9"/>
      <c r="WQO42" s="9"/>
      <c r="WQP42" s="9"/>
      <c r="WQQ42" s="9"/>
      <c r="WQR42" s="9"/>
      <c r="WQS42" s="9"/>
      <c r="WQT42" s="9"/>
      <c r="WQU42" s="9"/>
      <c r="WQV42" s="9"/>
      <c r="WQW42" s="9"/>
      <c r="WQX42" s="9"/>
      <c r="WQY42" s="9"/>
      <c r="WQZ42" s="9"/>
      <c r="WRA42" s="9"/>
      <c r="WRB42" s="9"/>
      <c r="WRC42" s="9"/>
      <c r="WRD42" s="9"/>
      <c r="WRE42" s="9"/>
      <c r="WRF42" s="9"/>
      <c r="WRG42" s="9"/>
      <c r="WRH42" s="9"/>
      <c r="WRI42" s="9"/>
      <c r="WRJ42" s="9"/>
      <c r="WRK42" s="9"/>
      <c r="WRL42" s="9"/>
      <c r="WRM42" s="9"/>
      <c r="WRN42" s="9"/>
      <c r="WRO42" s="9"/>
      <c r="WRP42" s="9"/>
      <c r="WRQ42" s="9"/>
      <c r="WRR42" s="9"/>
      <c r="WRS42" s="9"/>
      <c r="WRT42" s="9"/>
      <c r="WRU42" s="9"/>
      <c r="WRV42" s="9"/>
      <c r="WRW42" s="9"/>
      <c r="WRX42" s="9"/>
      <c r="WRY42" s="9"/>
      <c r="WRZ42" s="9"/>
      <c r="WSA42" s="9"/>
      <c r="WSB42" s="9"/>
      <c r="WSC42" s="9"/>
      <c r="WSD42" s="9"/>
      <c r="WSE42" s="9"/>
      <c r="WSF42" s="9"/>
      <c r="WSG42" s="9"/>
      <c r="WSH42" s="9"/>
      <c r="WSI42" s="9"/>
      <c r="WSJ42" s="9"/>
      <c r="WSK42" s="9"/>
      <c r="WSL42" s="9"/>
      <c r="WSM42" s="9"/>
      <c r="WSN42" s="9"/>
      <c r="WSO42" s="9"/>
      <c r="WSP42" s="9"/>
      <c r="WSQ42" s="9"/>
      <c r="WSR42" s="9"/>
      <c r="WSS42" s="9"/>
      <c r="WST42" s="9"/>
      <c r="WSU42" s="9"/>
      <c r="WSV42" s="9"/>
      <c r="WSW42" s="9"/>
      <c r="WSX42" s="9"/>
      <c r="WSY42" s="9"/>
      <c r="WSZ42" s="9"/>
      <c r="WTA42" s="9"/>
      <c r="WTB42" s="9"/>
      <c r="WTC42" s="9"/>
      <c r="WTD42" s="9"/>
      <c r="WTE42" s="9"/>
      <c r="WTF42" s="9"/>
      <c r="WTG42" s="9"/>
      <c r="WTH42" s="9"/>
      <c r="WTI42" s="9"/>
      <c r="WTJ42" s="9"/>
      <c r="WTK42" s="9"/>
      <c r="WTL42" s="9"/>
      <c r="WTM42" s="9"/>
      <c r="WTN42" s="9"/>
      <c r="WTO42" s="9"/>
      <c r="WTP42" s="9"/>
      <c r="WTQ42" s="9"/>
      <c r="WTR42" s="9"/>
      <c r="WTS42" s="9"/>
      <c r="WTT42" s="9"/>
      <c r="WTU42" s="9"/>
      <c r="WTV42" s="9"/>
      <c r="WTW42" s="9"/>
      <c r="WTX42" s="9"/>
      <c r="WTY42" s="9"/>
      <c r="WTZ42" s="9"/>
      <c r="WUA42" s="9"/>
      <c r="WUB42" s="9"/>
      <c r="WUC42" s="9"/>
      <c r="WUD42" s="9"/>
      <c r="WUE42" s="9"/>
      <c r="WUF42" s="9"/>
      <c r="WUG42" s="9"/>
      <c r="WUH42" s="9"/>
      <c r="WUI42" s="9"/>
      <c r="WUJ42" s="9"/>
    </row>
    <row r="43" spans="1:16104" ht="15.75" customHeight="1" x14ac:dyDescent="0.2">
      <c r="A43" s="22">
        <v>210001</v>
      </c>
      <c r="B43" s="22" t="s">
        <v>67</v>
      </c>
      <c r="C43" s="117">
        <f>VLOOKUP(A43,[6]Sheet1!$B$4:$F$57,3,FALSE)</f>
        <v>560130791.42074573</v>
      </c>
      <c r="D43" s="71">
        <f>IFERROR(VLOOKUP($A43,'PAU Performance'!$A:$F,6,FALSE),0)</f>
        <v>15.881317712091899</v>
      </c>
      <c r="E43" s="51">
        <f>IFERROR(D43/$D$53*Savings!$C$8*Savings!$C$16,0)</f>
        <v>-2.0011312495878584E-3</v>
      </c>
      <c r="F43" s="88">
        <f t="shared" si="0"/>
        <v>-1120895.2305684329</v>
      </c>
      <c r="G43" s="53">
        <f>IFERROR(F43*Savings!$C$9*Savings!$C$16/$F$53,0)</f>
        <v>-837915.1259574932</v>
      </c>
      <c r="H43" s="20">
        <f>IFERROR(VLOOKUP(A43,'PAU Performance'!A:C,3,FALSE),0)</f>
        <v>7.0776040951010005E-2</v>
      </c>
      <c r="I43" s="21">
        <f>IFERROR((H43/$H$53*Savings!$C$8*Savings!$C$17),0)</f>
        <v>-2.5459246469014068E-3</v>
      </c>
      <c r="J43" s="88">
        <f t="shared" si="1"/>
        <v>-1426050.7873664675</v>
      </c>
      <c r="K43" s="53">
        <f>IFERROR(J43*Savings!$C$9*Savings!$C$17/$J$53,0)</f>
        <v>-1430455.3578970276</v>
      </c>
      <c r="L43" s="88">
        <f t="shared" si="2"/>
        <v>-2268370.4838545211</v>
      </c>
      <c r="M43" s="70">
        <f t="shared" si="3"/>
        <v>-4.0497157424624073E-3</v>
      </c>
      <c r="N43" s="127">
        <f t="shared" si="4"/>
        <v>-3.4971574246240623E-4</v>
      </c>
      <c r="O43" s="128">
        <f t="shared" si="5"/>
        <v>-195886.5555977613</v>
      </c>
      <c r="P43" s="128">
        <f t="shared" si="6"/>
        <v>-182548.2775262653</v>
      </c>
      <c r="Q43" s="129">
        <f t="shared" si="7"/>
        <v>-3.2590295038635543E-4</v>
      </c>
      <c r="R43" s="128">
        <f t="shared" si="8"/>
        <v>2085822.2063282558</v>
      </c>
      <c r="S43" s="127">
        <f t="shared" si="9"/>
        <v>3.7238127920760518E-3</v>
      </c>
      <c r="T43" s="120"/>
    </row>
    <row r="44" spans="1:16104" ht="15.75" customHeight="1" x14ac:dyDescent="0.2">
      <c r="A44" s="22">
        <v>210015</v>
      </c>
      <c r="B44" s="22" t="s">
        <v>77</v>
      </c>
      <c r="C44" s="117">
        <f>VLOOKUP(A44,[6]Sheet1!$B$4:$F$57,3,FALSE)</f>
        <v>756704634.7226969</v>
      </c>
      <c r="D44" s="71">
        <f>IFERROR(VLOOKUP($A44,'PAU Performance'!$A:$F,6,FALSE),0)</f>
        <v>19.340637959235998</v>
      </c>
      <c r="E44" s="51">
        <f>IFERROR(D44/$D$53*Savings!$C$8*Savings!$C$16,0)</f>
        <v>-2.437024163160217E-3</v>
      </c>
      <c r="F44" s="88">
        <f t="shared" si="0"/>
        <v>-1844107.479194538</v>
      </c>
      <c r="G44" s="53">
        <f>IFERROR(F44*Savings!$C$9*Savings!$C$16/$F$53,0)</f>
        <v>-1378545.923444456</v>
      </c>
      <c r="H44" s="20">
        <f>IFERROR(VLOOKUP(A44,'PAU Performance'!A:C,3,FALSE),0)</f>
        <v>6.2714312294740004E-2</v>
      </c>
      <c r="I44" s="21">
        <f>IFERROR((H44/$H$53*Savings!$C$8*Savings!$C$17),0)</f>
        <v>-2.2559316859100463E-3</v>
      </c>
      <c r="J44" s="88">
        <f t="shared" si="1"/>
        <v>-1707073.9623459193</v>
      </c>
      <c r="K44" s="53">
        <f>IFERROR(J44*Savings!$C$9*Savings!$C$17/$J$53,0)</f>
        <v>-1712346.5148627346</v>
      </c>
      <c r="L44" s="88">
        <f t="shared" si="2"/>
        <v>-3090892.4383071903</v>
      </c>
      <c r="M44" s="70">
        <f t="shared" si="3"/>
        <v>-4.0846749134024838E-3</v>
      </c>
      <c r="N44" s="127">
        <f t="shared" si="4"/>
        <v>-3.8467491340248277E-4</v>
      </c>
      <c r="O44" s="128">
        <f t="shared" si="5"/>
        <v>-291085.28983321076</v>
      </c>
      <c r="P44" s="128">
        <f t="shared" si="6"/>
        <v>-272910.48852775095</v>
      </c>
      <c r="Q44" s="129">
        <f t="shared" si="7"/>
        <v>-3.6065655740005097E-4</v>
      </c>
      <c r="R44" s="128">
        <f t="shared" si="8"/>
        <v>2817981.9497794393</v>
      </c>
      <c r="S44" s="127">
        <f t="shared" si="9"/>
        <v>3.7240183560024328E-3</v>
      </c>
      <c r="T44" s="120"/>
    </row>
    <row r="45" spans="1:16104" ht="15.75" customHeight="1" x14ac:dyDescent="0.2">
      <c r="A45" s="22">
        <v>210009</v>
      </c>
      <c r="B45" s="22" t="s">
        <v>72</v>
      </c>
      <c r="C45" s="117">
        <f>VLOOKUP(A45,[6]Sheet1!$B$4:$F$57,3,FALSE)</f>
        <v>3366157124.9987478</v>
      </c>
      <c r="D45" s="71">
        <f>IFERROR(VLOOKUP($A45,'PAU Performance'!$A:$F,6,FALSE),0)</f>
        <v>24.779220573657732</v>
      </c>
      <c r="E45" s="51">
        <f>IFERROR(D45/$D$53*Savings!$C$8*Savings!$C$16,0)</f>
        <v>-3.1223147555710785E-3</v>
      </c>
      <c r="F45" s="88">
        <f t="shared" si="0"/>
        <v>-10510202.06095431</v>
      </c>
      <c r="G45" s="53">
        <f>IFERROR(F45*Savings!$C$9*Savings!$C$16/$F$53,0)</f>
        <v>-7856806.812602073</v>
      </c>
      <c r="H45" s="20">
        <f>IFERROR(VLOOKUP(A45,'PAU Performance'!A:C,3,FALSE),0)</f>
        <v>5.234407664922E-2</v>
      </c>
      <c r="I45" s="21">
        <f>IFERROR((H45/$H$53*Savings!$C$8*Savings!$C$17),0)</f>
        <v>-1.8828981258331302E-3</v>
      </c>
      <c r="J45" s="88">
        <f t="shared" si="1"/>
        <v>-6338130.9419199796</v>
      </c>
      <c r="K45" s="53">
        <f>IFERROR(J45*Savings!$C$9*Savings!$C$17/$J$53,0)</f>
        <v>-6357707.2045699004</v>
      </c>
      <c r="L45" s="88">
        <f t="shared" si="2"/>
        <v>-14214514.017171973</v>
      </c>
      <c r="M45" s="70">
        <f t="shared" si="3"/>
        <v>-4.22277198874882E-3</v>
      </c>
      <c r="N45" s="127">
        <f t="shared" si="4"/>
        <v>-5.2277198874881893E-4</v>
      </c>
      <c r="O45" s="128">
        <f t="shared" si="5"/>
        <v>-1759732.654676602</v>
      </c>
      <c r="P45" s="128">
        <f t="shared" si="6"/>
        <v>-1676149.6853328794</v>
      </c>
      <c r="Q45" s="129">
        <f t="shared" si="7"/>
        <v>-4.9794160613744461E-4</v>
      </c>
      <c r="R45" s="128">
        <f t="shared" si="8"/>
        <v>12538364.331839094</v>
      </c>
      <c r="S45" s="127">
        <f t="shared" si="9"/>
        <v>3.7248303826113755E-3</v>
      </c>
      <c r="T45" s="120"/>
    </row>
    <row r="46" spans="1:16104" ht="15.75" customHeight="1" x14ac:dyDescent="0.2">
      <c r="A46" s="22">
        <v>210029</v>
      </c>
      <c r="B46" s="22" t="s">
        <v>110</v>
      </c>
      <c r="C46" s="117">
        <f>VLOOKUP(A46,[6]Sheet1!$B$4:$F$57,3,FALSE)</f>
        <v>870859692.24490166</v>
      </c>
      <c r="D46" s="71">
        <f>IFERROR(VLOOKUP($A46,'PAU Performance'!$A:$F,6,FALSE),0)</f>
        <v>23.822128459592932</v>
      </c>
      <c r="E46" s="51">
        <f>IFERROR(D46/$D$53*Savings!$C$8*Savings!$C$16,0)</f>
        <v>-3.0017160135201648E-3</v>
      </c>
      <c r="F46" s="88">
        <f t="shared" si="0"/>
        <v>-2614073.4837407637</v>
      </c>
      <c r="G46" s="53">
        <f>IFERROR(F46*Savings!$C$9*Savings!$C$16/$F$53,0)</f>
        <v>-1954127.0697351394</v>
      </c>
      <c r="H46" s="20">
        <f>IFERROR(VLOOKUP(A46,'PAU Performance'!A:C,3,FALSE),0)</f>
        <v>5.7596534390579997E-2</v>
      </c>
      <c r="I46" s="21">
        <f>IFERROR((H46/$H$53*Savings!$C$8*Savings!$C$17),0)</f>
        <v>-2.0718372278350724E-3</v>
      </c>
      <c r="J46" s="88">
        <f t="shared" si="1"/>
        <v>-1804279.5306139814</v>
      </c>
      <c r="K46" s="53">
        <f>IFERROR(J46*Savings!$C$9*Savings!$C$17/$J$53,0)</f>
        <v>-1809852.3170251243</v>
      </c>
      <c r="L46" s="88">
        <f t="shared" si="2"/>
        <v>-3763979.3867602637</v>
      </c>
      <c r="M46" s="70">
        <f t="shared" si="3"/>
        <v>-4.3221421547912954E-3</v>
      </c>
      <c r="N46" s="127">
        <f t="shared" si="4"/>
        <v>-6.2214215479129437E-4</v>
      </c>
      <c r="O46" s="128">
        <f t="shared" si="5"/>
        <v>-541798.52545412653</v>
      </c>
      <c r="P46" s="128">
        <f t="shared" si="6"/>
        <v>-519665.89585356996</v>
      </c>
      <c r="Q46" s="129">
        <f t="shared" si="7"/>
        <v>-5.9672746423017407E-4</v>
      </c>
      <c r="R46" s="128">
        <f t="shared" si="8"/>
        <v>3244313.490906694</v>
      </c>
      <c r="S46" s="127">
        <f t="shared" si="9"/>
        <v>3.7254146905611211E-3</v>
      </c>
      <c r="T46" s="120"/>
    </row>
    <row r="47" spans="1:16104" ht="15.75" customHeight="1" x14ac:dyDescent="0.2">
      <c r="A47" s="22">
        <v>210024</v>
      </c>
      <c r="B47" s="22" t="s">
        <v>83</v>
      </c>
      <c r="C47" s="117">
        <f>VLOOKUP(A47,[6]Sheet1!$B$4:$F$57,3,FALSE)</f>
        <v>527697102.24615222</v>
      </c>
      <c r="D47" s="71">
        <f>IFERROR(VLOOKUP($A47,'PAU Performance'!$A:$F,6,FALSE),0)</f>
        <v>21.883332155305581</v>
      </c>
      <c r="E47" s="51">
        <f>IFERROR(D47/$D$53*Savings!$C$8*Savings!$C$16,0)</f>
        <v>-2.7574172757560537E-3</v>
      </c>
      <c r="F47" s="88">
        <f t="shared" si="0"/>
        <v>-1455081.1060999488</v>
      </c>
      <c r="G47" s="53">
        <f>IFERROR(F47*Savings!$C$9*Savings!$C$16/$F$53,0)</f>
        <v>-1087732.764888119</v>
      </c>
      <c r="H47" s="20">
        <f>IFERROR(VLOOKUP(A47,'PAU Performance'!A:C,3,FALSE),0)</f>
        <v>6.8084717789669999E-2</v>
      </c>
      <c r="I47" s="21">
        <f>IFERROR((H47/$H$53*Savings!$C$8*Savings!$C$17),0)</f>
        <v>-2.449113552678506E-3</v>
      </c>
      <c r="J47" s="88">
        <f t="shared" si="1"/>
        <v>-1292390.1248202268</v>
      </c>
      <c r="K47" s="53">
        <f>IFERROR(J47*Savings!$C$9*Savings!$C$17/$J$53,0)</f>
        <v>-1296381.8644610588</v>
      </c>
      <c r="L47" s="88">
        <f t="shared" si="2"/>
        <v>-2384114.6293491777</v>
      </c>
      <c r="M47" s="70">
        <f t="shared" si="3"/>
        <v>-4.5179604345014423E-3</v>
      </c>
      <c r="N47" s="127">
        <f t="shared" si="4"/>
        <v>-8.1796043450144129E-4</v>
      </c>
      <c r="O47" s="128">
        <f t="shared" si="5"/>
        <v>-431635.35103841417</v>
      </c>
      <c r="P47" s="128">
        <f t="shared" si="6"/>
        <v>-417616.48414390895</v>
      </c>
      <c r="Q47" s="129">
        <f t="shared" si="7"/>
        <v>-7.913943100432367E-4</v>
      </c>
      <c r="R47" s="128">
        <f t="shared" si="8"/>
        <v>1966498.1452052686</v>
      </c>
      <c r="S47" s="127">
        <f t="shared" si="9"/>
        <v>3.7265661244582056E-3</v>
      </c>
      <c r="T47" s="120"/>
    </row>
    <row r="48" spans="1:16104" ht="15.75" customHeight="1" x14ac:dyDescent="0.2">
      <c r="A48" s="22">
        <v>210056</v>
      </c>
      <c r="B48" s="22" t="s">
        <v>101</v>
      </c>
      <c r="C48" s="117">
        <f>VLOOKUP(A48,[6]Sheet1!$B$4:$F$57,3,FALSE)</f>
        <v>329122547.79093188</v>
      </c>
      <c r="D48" s="71">
        <f>IFERROR(VLOOKUP($A48,'PAU Performance'!$A:$F,6,FALSE),0)</f>
        <v>22.845354727019942</v>
      </c>
      <c r="E48" s="51">
        <f>IFERROR(D48/$D$53*Savings!$C$8*Savings!$C$16,0)</f>
        <v>-2.8786372819272488E-3</v>
      </c>
      <c r="F48" s="88">
        <f t="shared" si="0"/>
        <v>-947424.43639385921</v>
      </c>
      <c r="G48" s="53">
        <f>IFERROR(F48*Savings!$C$9*Savings!$C$16/$F$53,0)</f>
        <v>-708238.59742322343</v>
      </c>
      <c r="H48" s="20">
        <f>IFERROR(VLOOKUP(A48,'PAU Performance'!A:C,3,FALSE),0)</f>
        <v>7.3302052562099998E-2</v>
      </c>
      <c r="I48" s="21">
        <f>IFERROR((H48/$H$53*Savings!$C$8*Savings!$C$17),0)</f>
        <v>-2.6367892266747316E-3</v>
      </c>
      <c r="J48" s="88">
        <f t="shared" si="1"/>
        <v>-867826.78827086871</v>
      </c>
      <c r="K48" s="53">
        <f>IFERROR(J48*Savings!$C$9*Savings!$C$17/$J$53,0)</f>
        <v>-870507.20072960551</v>
      </c>
      <c r="L48" s="88">
        <f t="shared" si="2"/>
        <v>-1578745.7981528291</v>
      </c>
      <c r="M48" s="70">
        <f t="shared" si="3"/>
        <v>-4.796832695752264E-3</v>
      </c>
      <c r="N48" s="127">
        <f t="shared" si="4"/>
        <v>-1.0968326957522629E-3</v>
      </c>
      <c r="O48" s="128">
        <f t="shared" si="5"/>
        <v>-360992.37132638082</v>
      </c>
      <c r="P48" s="128">
        <f t="shared" si="6"/>
        <v>-351709.16533783084</v>
      </c>
      <c r="Q48" s="129">
        <f t="shared" si="7"/>
        <v>-1.068626770479568E-3</v>
      </c>
      <c r="R48" s="128">
        <f t="shared" si="8"/>
        <v>1227036.6328149983</v>
      </c>
      <c r="S48" s="127">
        <f t="shared" si="9"/>
        <v>3.7282059252726962E-3</v>
      </c>
      <c r="T48" s="120"/>
    </row>
    <row r="49" spans="1:21" ht="15.75" customHeight="1" x14ac:dyDescent="0.2">
      <c r="A49" s="22">
        <v>210034</v>
      </c>
      <c r="B49" s="22" t="s">
        <v>89</v>
      </c>
      <c r="C49" s="117">
        <f>VLOOKUP(A49,[6]Sheet1!$B$4:$F$57,3,FALSE)</f>
        <v>236605400.94593802</v>
      </c>
      <c r="D49" s="71">
        <f>IFERROR(VLOOKUP($A49,'PAU Performance'!$A:$F,6,FALSE),0)</f>
        <v>22.175611914867282</v>
      </c>
      <c r="E49" s="51">
        <f>IFERROR(D49/$D$53*Savings!$C$8*Savings!$C$16,0)</f>
        <v>-2.7942460938103399E-3</v>
      </c>
      <c r="F49" s="88">
        <f t="shared" si="0"/>
        <v>-661133.7173676166</v>
      </c>
      <c r="G49" s="53">
        <f>IFERROR(F49*Savings!$C$9*Savings!$C$16/$F$53,0)</f>
        <v>-494224.55101526191</v>
      </c>
      <c r="H49" s="20">
        <f>IFERROR(VLOOKUP(A49,'PAU Performance'!A:C,3,FALSE),0)</f>
        <v>7.8923140610729997E-2</v>
      </c>
      <c r="I49" s="21">
        <f>IFERROR((H49/$H$53*Savings!$C$8*Savings!$C$17),0)</f>
        <v>-2.8389885361178209E-3</v>
      </c>
      <c r="J49" s="88">
        <f t="shared" si="1"/>
        <v>-671720.0208690787</v>
      </c>
      <c r="K49" s="53">
        <f>IFERROR(J49*Savings!$C$9*Savings!$C$17/$J$53,0)</f>
        <v>-673794.72833035432</v>
      </c>
      <c r="L49" s="88">
        <f t="shared" si="2"/>
        <v>-1168019.2793456162</v>
      </c>
      <c r="M49" s="70">
        <f t="shared" si="3"/>
        <v>-4.9365706559356898E-3</v>
      </c>
      <c r="N49" s="127">
        <f t="shared" si="4"/>
        <v>-1.2365706559356888E-3</v>
      </c>
      <c r="O49" s="128">
        <f t="shared" si="5"/>
        <v>-292579.29584564519</v>
      </c>
      <c r="P49" s="128">
        <f t="shared" si="6"/>
        <v>-285711.20879740117</v>
      </c>
      <c r="Q49" s="129">
        <f t="shared" si="7"/>
        <v>-1.2075430554634014E-3</v>
      </c>
      <c r="R49" s="128">
        <f t="shared" si="8"/>
        <v>882308.07054821507</v>
      </c>
      <c r="S49" s="127">
        <f t="shared" si="9"/>
        <v>3.7290276004722884E-3</v>
      </c>
      <c r="T49" s="120"/>
    </row>
    <row r="50" spans="1:21" s="11" customFormat="1" ht="15.75" customHeight="1" x14ac:dyDescent="0.2">
      <c r="A50" s="22">
        <v>210040</v>
      </c>
      <c r="B50" s="22" t="s">
        <v>94</v>
      </c>
      <c r="C50" s="117">
        <f>VLOOKUP(A50,[6]Sheet1!$B$4:$F$57,3,FALSE)</f>
        <v>319645333.35248446</v>
      </c>
      <c r="D50" s="71">
        <f>IFERROR(VLOOKUP($A50,'PAU Performance'!$A:$F,6,FALSE),0)</f>
        <v>14.878295771351373</v>
      </c>
      <c r="E50" s="51">
        <f>IFERROR(D50/$D$53*Savings!$C$8*Savings!$C$16,0)</f>
        <v>-1.8747451029200739E-3</v>
      </c>
      <c r="F50" s="88">
        <f t="shared" si="0"/>
        <v>-599253.52337382478</v>
      </c>
      <c r="G50" s="53">
        <f>IFERROR(F50*Savings!$C$9*Savings!$C$16/$F$53,0)</f>
        <v>-447966.56977798993</v>
      </c>
      <c r="H50" s="20">
        <f>IFERROR(VLOOKUP(A50,'PAU Performance'!A:C,3,FALSE),0)</f>
        <v>0.10008704714968999</v>
      </c>
      <c r="I50" s="21">
        <f>IFERROR((H50/$H$53*Savings!$C$8*Savings!$C$17),0)</f>
        <v>-3.6002872829571952E-3</v>
      </c>
      <c r="J50" s="88">
        <f t="shared" si="1"/>
        <v>-1150815.0287255633</v>
      </c>
      <c r="K50" s="53">
        <f>IFERROR(J50*Savings!$C$9*Savings!$C$17/$J$53,0)</f>
        <v>-1154369.492568335</v>
      </c>
      <c r="L50" s="88">
        <f t="shared" si="2"/>
        <v>-1602336.062346325</v>
      </c>
      <c r="M50" s="70">
        <f t="shared" si="3"/>
        <v>-5.012856110054237E-3</v>
      </c>
      <c r="N50" s="127">
        <f t="shared" si="4"/>
        <v>-1.312856110054236E-3</v>
      </c>
      <c r="O50" s="128">
        <f t="shared" si="5"/>
        <v>-419648.3289421323</v>
      </c>
      <c r="P50" s="128">
        <f t="shared" si="6"/>
        <v>-410226.40950009995</v>
      </c>
      <c r="Q50" s="129">
        <f t="shared" si="7"/>
        <v>-1.2833799423804773E-3</v>
      </c>
      <c r="R50" s="128">
        <f t="shared" si="8"/>
        <v>1192109.6528462251</v>
      </c>
      <c r="S50" s="127">
        <f t="shared" si="9"/>
        <v>3.7294761676737597E-3</v>
      </c>
      <c r="T50" s="120"/>
      <c r="U50" s="9"/>
    </row>
    <row r="51" spans="1:21" ht="15.75" customHeight="1" x14ac:dyDescent="0.2">
      <c r="A51" s="22">
        <v>210038</v>
      </c>
      <c r="B51" s="22" t="s">
        <v>92</v>
      </c>
      <c r="C51" s="117">
        <f>VLOOKUP(A51,[6]Sheet1!$B$4:$F$57,3,FALSE)</f>
        <v>288222259.44000721</v>
      </c>
      <c r="D51" s="71">
        <f>IFERROR(VLOOKUP($A51,'PAU Performance'!$A:$F,6,FALSE),0)</f>
        <v>28.421064106064961</v>
      </c>
      <c r="E51" s="51">
        <f>IFERROR(D51/$D$53*Savings!$C$8*Savings!$C$16,0)</f>
        <v>-3.5812065824917545E-3</v>
      </c>
      <c r="F51" s="88">
        <f t="shared" si="0"/>
        <v>-1032183.4527272</v>
      </c>
      <c r="G51" s="53">
        <f>IFERROR(F51*Savings!$C$9*Savings!$C$16/$F$53,0)</f>
        <v>-771599.4360726733</v>
      </c>
      <c r="H51" s="20">
        <f>IFERROR(VLOOKUP(A51,'PAU Performance'!A:C,3,FALSE),0)</f>
        <v>7.0047824732189998E-2</v>
      </c>
      <c r="I51" s="21">
        <f>IFERROR((H51/$H$53*Savings!$C$8*Savings!$C$17),0)</f>
        <v>-2.5197295730479473E-3</v>
      </c>
      <c r="J51" s="88">
        <f t="shared" si="1"/>
        <v>-726242.1507216841</v>
      </c>
      <c r="K51" s="53">
        <f>IFERROR(J51*Savings!$C$9*Savings!$C$17/$J$53,0)</f>
        <v>-728485.25791215571</v>
      </c>
      <c r="L51" s="88">
        <f t="shared" si="2"/>
        <v>-1500084.6939848289</v>
      </c>
      <c r="M51" s="70">
        <f t="shared" si="3"/>
        <v>-5.2046108336648716E-3</v>
      </c>
      <c r="N51" s="127">
        <f t="shared" si="4"/>
        <v>-1.5046108336648706E-3</v>
      </c>
      <c r="O51" s="128">
        <f t="shared" si="5"/>
        <v>-433662.33405680186</v>
      </c>
      <c r="P51" s="128">
        <f t="shared" si="6"/>
        <v>-424841.66436391941</v>
      </c>
      <c r="Q51" s="129">
        <f t="shared" si="7"/>
        <v>-1.4740071262689869E-3</v>
      </c>
      <c r="R51" s="128">
        <f t="shared" si="8"/>
        <v>1075243.0296209096</v>
      </c>
      <c r="S51" s="127">
        <f t="shared" si="9"/>
        <v>3.7306037073958848E-3</v>
      </c>
      <c r="T51" s="120"/>
    </row>
    <row r="52" spans="1:21" ht="12" customHeight="1" x14ac:dyDescent="0.2">
      <c r="A52" s="114"/>
      <c r="B52" s="114"/>
      <c r="C52" s="117"/>
      <c r="D52" s="71"/>
      <c r="E52" s="23"/>
      <c r="F52" s="89"/>
      <c r="G52" s="28"/>
      <c r="H52" s="20"/>
      <c r="I52" s="21"/>
      <c r="J52" s="24"/>
      <c r="K52" s="48"/>
      <c r="L52" s="15"/>
      <c r="M52" s="70"/>
      <c r="N52" s="127"/>
      <c r="O52" s="128"/>
      <c r="P52" s="128"/>
      <c r="Q52" s="129"/>
      <c r="R52" s="128"/>
      <c r="S52" s="127"/>
      <c r="T52" s="120"/>
    </row>
    <row r="53" spans="1:21" s="69" customFormat="1" ht="18.75" customHeight="1" x14ac:dyDescent="0.25">
      <c r="A53" s="77" t="s">
        <v>152</v>
      </c>
      <c r="B53" s="77" t="s">
        <v>152</v>
      </c>
      <c r="C53" s="133">
        <f>SUM(C4:C51)</f>
        <v>22465635668.137383</v>
      </c>
      <c r="D53" s="82">
        <f>IFERROR(VLOOKUP($A53,'PAU Performance'!$A:$F,6,FALSE),"")</f>
        <v>12.550497391913732</v>
      </c>
      <c r="E53" s="83">
        <f>IFERROR($D53/$D53*Savings!$C$8*Savings!$C$16,"")</f>
        <v>-1.5814300163334047E-3</v>
      </c>
      <c r="F53" s="85">
        <f>SUM(F4:F51)</f>
        <v>-47526264.436217017</v>
      </c>
      <c r="G53" s="85">
        <f>SUM(G4:G51)</f>
        <v>-35527830.581602819</v>
      </c>
      <c r="H53" s="86">
        <f>IFERROR(VLOOKUP(A53,'PAU Performance'!A:C,3,FALSE),"")</f>
        <v>5.88956928101E-2</v>
      </c>
      <c r="I53" s="83">
        <f>H53/$H$53*Savings!$C$8*Savings!$C$17</f>
        <v>-2.1185699836665959E-3</v>
      </c>
      <c r="J53" s="78">
        <f>SUM(J4:J51)</f>
        <v>-47448469.71557159</v>
      </c>
      <c r="K53" s="79">
        <f>SUM(K4:K51)</f>
        <v>-47595021.3905055</v>
      </c>
      <c r="L53" s="78">
        <f>SUM(L4:L51)</f>
        <v>-83122851.972108334</v>
      </c>
      <c r="M53" s="80">
        <f>L53/C53</f>
        <v>-3.700000000000001E-3</v>
      </c>
      <c r="N53" s="125"/>
      <c r="O53" s="126">
        <f>SUM(O4:O51)</f>
        <v>-488771.88342523301</v>
      </c>
      <c r="P53" s="126">
        <f>SUM(P4:P51)</f>
        <v>-5454354.7403280037</v>
      </c>
      <c r="Q53" s="132">
        <f>IFERROR(P53/C53,0)</f>
        <v>-2.4278657505622328E-4</v>
      </c>
      <c r="R53" s="126">
        <f>SUM(R4:R51)</f>
        <v>77668497.23178035</v>
      </c>
      <c r="S53" s="125">
        <f>ABS(M53-Q53)</f>
        <v>3.4572134249437779E-3</v>
      </c>
      <c r="U53" s="139"/>
    </row>
    <row r="54" spans="1:21" ht="21.75" customHeight="1" x14ac:dyDescent="0.2">
      <c r="C54" s="118"/>
      <c r="D54" s="12"/>
      <c r="E54" s="16"/>
      <c r="F54" s="16"/>
      <c r="G54" s="93"/>
      <c r="H54" s="16"/>
      <c r="I54" s="16"/>
      <c r="J54" s="16"/>
      <c r="K54" s="49"/>
      <c r="L54" s="15"/>
    </row>
    <row r="55" spans="1:21" x14ac:dyDescent="0.2">
      <c r="A55" s="110" t="s">
        <v>199</v>
      </c>
      <c r="C55" s="12"/>
      <c r="D55" s="18"/>
      <c r="E55" s="16"/>
      <c r="F55" s="16"/>
      <c r="G55" s="18"/>
      <c r="H55" s="16"/>
      <c r="I55" s="16"/>
      <c r="J55" s="16"/>
      <c r="K55" s="68"/>
    </row>
    <row r="56" spans="1:21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68"/>
    </row>
    <row r="57" spans="1:21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49"/>
    </row>
    <row r="58" spans="1:21" x14ac:dyDescent="0.2">
      <c r="A58" s="7" t="s">
        <v>59</v>
      </c>
      <c r="G58" s="15"/>
    </row>
    <row r="59" spans="1:21" x14ac:dyDescent="0.2">
      <c r="A59" s="7" t="s">
        <v>201</v>
      </c>
      <c r="G59" s="15"/>
      <c r="P59" s="120"/>
    </row>
    <row r="60" spans="1:21" s="69" customFormat="1" x14ac:dyDescent="0.2">
      <c r="A60" s="6"/>
      <c r="B60" s="9"/>
      <c r="C60" s="9"/>
      <c r="D60" s="9"/>
      <c r="K60" s="81"/>
    </row>
    <row r="61" spans="1:21" x14ac:dyDescent="0.2">
      <c r="G61" s="15"/>
      <c r="J61" s="46"/>
    </row>
  </sheetData>
  <autoFilter ref="A3:WUJ3" xr:uid="{E959C1BF-0EC0-4FA8-BF57-85B817F1B1F5}">
    <sortState xmlns:xlrd2="http://schemas.microsoft.com/office/spreadsheetml/2017/richdata2" ref="A4:WUJ51">
      <sortCondition descending="1" ref="Q3"/>
    </sortState>
  </autoFilter>
  <conditionalFormatting sqref="P4:P52">
    <cfRule type="cellIs" dxfId="0" priority="1" operator="lessThan">
      <formula>0</formula>
    </cfRule>
  </conditionalFormatting>
  <pageMargins left="0.25" right="0.25" top="0.5" bottom="0.5" header="0.3" footer="0.3"/>
  <pageSetup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D50"/>
  <sheetViews>
    <sheetView workbookViewId="0">
      <selection activeCell="D20" sqref="D20"/>
    </sheetView>
  </sheetViews>
  <sheetFormatPr defaultColWidth="8.85546875" defaultRowHeight="15" x14ac:dyDescent="0.25"/>
  <sheetData>
    <row r="1" spans="1:4" x14ac:dyDescent="0.25">
      <c r="A1" t="s">
        <v>123</v>
      </c>
      <c r="B1" t="s">
        <v>0</v>
      </c>
      <c r="C1" t="s">
        <v>124</v>
      </c>
      <c r="D1" t="s">
        <v>125</v>
      </c>
    </row>
    <row r="2" spans="1:4" x14ac:dyDescent="0.25">
      <c r="A2" s="1">
        <v>210001</v>
      </c>
      <c r="B2" s="2" t="s">
        <v>2</v>
      </c>
      <c r="C2">
        <f>VLOOKUP(A2,[5]Sheet2!$A:$J,10,FALSE)</f>
        <v>18.96677973468735</v>
      </c>
      <c r="D2">
        <f>VLOOKUP(A2,[5]Sheet2!$A:$I,9,FALSE)</f>
        <v>17.970282908782881</v>
      </c>
    </row>
    <row r="3" spans="1:4" x14ac:dyDescent="0.25">
      <c r="A3" s="1">
        <v>210002</v>
      </c>
      <c r="B3" s="2" t="s">
        <v>3</v>
      </c>
      <c r="C3">
        <f>VLOOKUP(A3,[5]Sheet2!$A:$J,10,FALSE)</f>
        <v>23.179755966181013</v>
      </c>
      <c r="D3">
        <f>VLOOKUP(A3,[5]Sheet2!$A:$I,9,FALSE)</f>
        <v>24.079025018006444</v>
      </c>
    </row>
    <row r="4" spans="1:4" x14ac:dyDescent="0.25">
      <c r="A4" s="1">
        <v>210003</v>
      </c>
      <c r="B4" s="2" t="s">
        <v>4</v>
      </c>
      <c r="C4">
        <f>VLOOKUP(A4,[5]Sheet2!$A:$J,10,FALSE)</f>
        <v>15.306754810803417</v>
      </c>
      <c r="D4">
        <f>VLOOKUP(A4,[5]Sheet2!$A:$I,9,FALSE)</f>
        <v>14.388784729339887</v>
      </c>
    </row>
    <row r="5" spans="1:4" x14ac:dyDescent="0.25">
      <c r="A5" s="1">
        <v>210004</v>
      </c>
      <c r="B5" s="2" t="s">
        <v>5</v>
      </c>
      <c r="C5">
        <f>VLOOKUP(A5,[5]Sheet2!$A:$J,10,FALSE)</f>
        <v>6.4356847642630184</v>
      </c>
      <c r="D5">
        <f>VLOOKUP(A5,[5]Sheet2!$A:$I,9,FALSE)</f>
        <v>6.5696781120644285</v>
      </c>
    </row>
    <row r="6" spans="1:4" x14ac:dyDescent="0.25">
      <c r="A6" s="1">
        <v>210005</v>
      </c>
      <c r="B6" s="2" t="s">
        <v>6</v>
      </c>
      <c r="C6">
        <f>VLOOKUP(A6,[5]Sheet2!$A:$J,10,FALSE)</f>
        <v>10.648007522040173</v>
      </c>
      <c r="D6">
        <f>VLOOKUP(A6,[5]Sheet2!$A:$I,9,FALSE)</f>
        <v>11.803571519189685</v>
      </c>
    </row>
    <row r="7" spans="1:4" x14ac:dyDescent="0.25">
      <c r="A7" s="1">
        <v>210006</v>
      </c>
      <c r="B7" s="2" t="s">
        <v>7</v>
      </c>
      <c r="C7">
        <f>VLOOKUP(A7,[5]Sheet2!$A:$J,10,FALSE)</f>
        <v>14.078247740968541</v>
      </c>
      <c r="D7">
        <f>VLOOKUP(A7,[5]Sheet2!$A:$I,9,FALSE)</f>
        <v>14.697946768506055</v>
      </c>
    </row>
    <row r="8" spans="1:4" x14ac:dyDescent="0.25">
      <c r="A8" s="1">
        <v>210008</v>
      </c>
      <c r="B8" s="2" t="s">
        <v>8</v>
      </c>
      <c r="C8">
        <f>VLOOKUP(A8,[5]Sheet2!$A:$J,10,FALSE)</f>
        <v>21.015656340025313</v>
      </c>
      <c r="D8">
        <f>VLOOKUP(A8,[5]Sheet2!$A:$I,9,FALSE)</f>
        <v>20.993625889650875</v>
      </c>
    </row>
    <row r="9" spans="1:4" x14ac:dyDescent="0.25">
      <c r="A9" s="1">
        <v>210009</v>
      </c>
      <c r="B9" s="2" t="s">
        <v>9</v>
      </c>
      <c r="C9">
        <f>VLOOKUP(A9,[5]Sheet2!$A:$J,10,FALSE)</f>
        <v>32.381991160488077</v>
      </c>
      <c r="D9">
        <f>VLOOKUP(A9,[5]Sheet2!$A:$I,9,FALSE)</f>
        <v>30.000417772167999</v>
      </c>
    </row>
    <row r="10" spans="1:4" x14ac:dyDescent="0.25">
      <c r="A10" s="1">
        <v>210010</v>
      </c>
      <c r="B10" s="2" t="s">
        <v>10</v>
      </c>
      <c r="C10" t="e">
        <f>VLOOKUP(A10,[5]Sheet2!$A:$J,10,FALSE)</f>
        <v>#DIV/0!</v>
      </c>
      <c r="D10" t="e">
        <f>VLOOKUP(A10,[5]Sheet2!$A:$I,9,FALSE)</f>
        <v>#DIV/0!</v>
      </c>
    </row>
    <row r="11" spans="1:4" x14ac:dyDescent="0.25">
      <c r="A11" s="1">
        <v>210011</v>
      </c>
      <c r="B11" s="2" t="s">
        <v>11</v>
      </c>
      <c r="C11">
        <f>VLOOKUP(A11,[5]Sheet2!$A:$J,10,FALSE)</f>
        <v>17.10430357297783</v>
      </c>
      <c r="D11">
        <f>VLOOKUP(A11,[5]Sheet2!$A:$I,9,FALSE)</f>
        <v>17.001159290675616</v>
      </c>
    </row>
    <row r="12" spans="1:4" x14ac:dyDescent="0.25">
      <c r="A12" s="1">
        <v>210012</v>
      </c>
      <c r="B12" s="2" t="s">
        <v>12</v>
      </c>
      <c r="C12">
        <f>VLOOKUP(A12,[5]Sheet2!$A:$J,10,FALSE)</f>
        <v>28.946436139500737</v>
      </c>
      <c r="D12">
        <f>VLOOKUP(A12,[5]Sheet2!$A:$I,9,FALSE)</f>
        <v>28.968174843180819</v>
      </c>
    </row>
    <row r="13" spans="1:4" x14ac:dyDescent="0.25">
      <c r="A13" s="1">
        <v>210013</v>
      </c>
      <c r="B13" s="2" t="s">
        <v>13</v>
      </c>
      <c r="C13">
        <f>VLOOKUP(A13,[5]Sheet2!$A:$J,10,FALSE)</f>
        <v>26.137533640252322</v>
      </c>
      <c r="D13">
        <f>VLOOKUP(A13,[5]Sheet2!$A:$I,9,FALSE)</f>
        <v>27.585313087376623</v>
      </c>
    </row>
    <row r="14" spans="1:4" x14ac:dyDescent="0.25">
      <c r="A14" s="1">
        <v>210015</v>
      </c>
      <c r="B14" s="2" t="s">
        <v>14</v>
      </c>
      <c r="C14">
        <f>VLOOKUP(A14,[5]Sheet2!$A:$J,10,FALSE)</f>
        <v>30.288834341477649</v>
      </c>
      <c r="D14">
        <f>VLOOKUP(A14,[5]Sheet2!$A:$I,9,FALSE)</f>
        <v>32.84062267882932</v>
      </c>
    </row>
    <row r="15" spans="1:4" x14ac:dyDescent="0.25">
      <c r="A15" s="1">
        <v>210016</v>
      </c>
      <c r="B15" s="2" t="s">
        <v>15</v>
      </c>
      <c r="C15">
        <f>VLOOKUP(A15,[5]Sheet2!$A:$J,10,FALSE)</f>
        <v>7.7872117704039328</v>
      </c>
      <c r="D15">
        <f>VLOOKUP(A15,[5]Sheet2!$A:$I,9,FALSE)</f>
        <v>7.8846518333025672</v>
      </c>
    </row>
    <row r="16" spans="1:4" x14ac:dyDescent="0.25">
      <c r="A16" s="1">
        <v>210017</v>
      </c>
      <c r="B16" s="2" t="s">
        <v>16</v>
      </c>
      <c r="C16">
        <f>VLOOKUP(A16,[5]Sheet2!$A:$J,10,FALSE)</f>
        <v>10.869565217391305</v>
      </c>
      <c r="D16">
        <f>VLOOKUP(A16,[5]Sheet2!$A:$I,9,FALSE)</f>
        <v>11.349104859335037</v>
      </c>
    </row>
    <row r="17" spans="1:4" x14ac:dyDescent="0.25">
      <c r="A17" s="1">
        <v>210018</v>
      </c>
      <c r="B17" s="2" t="s">
        <v>17</v>
      </c>
      <c r="C17">
        <f>VLOOKUP(A17,[5]Sheet2!$A:$J,10,FALSE)</f>
        <v>21.773721831883709</v>
      </c>
      <c r="D17">
        <f>VLOOKUP(A17,[5]Sheet2!$A:$I,9,FALSE)</f>
        <v>20.082012517245495</v>
      </c>
    </row>
    <row r="18" spans="1:4" x14ac:dyDescent="0.25">
      <c r="A18" s="1">
        <v>210019</v>
      </c>
      <c r="B18" s="2" t="s">
        <v>18</v>
      </c>
      <c r="C18">
        <f>VLOOKUP(A18,[5]Sheet2!$A:$J,10,FALSE)</f>
        <v>18.615749725918555</v>
      </c>
      <c r="D18">
        <f>VLOOKUP(A18,[5]Sheet2!$A:$I,9,FALSE)</f>
        <v>18.828584538182781</v>
      </c>
    </row>
    <row r="19" spans="1:4" x14ac:dyDescent="0.25">
      <c r="A19" s="1">
        <v>210022</v>
      </c>
      <c r="B19" s="2" t="s">
        <v>19</v>
      </c>
      <c r="C19">
        <f>VLOOKUP(A19,[5]Sheet2!$A:$J,10,FALSE)</f>
        <v>8.723309458342472</v>
      </c>
      <c r="D19">
        <f>VLOOKUP(A19,[5]Sheet2!$A:$I,9,FALSE)</f>
        <v>7.8451128465786315</v>
      </c>
    </row>
    <row r="20" spans="1:4" x14ac:dyDescent="0.25">
      <c r="A20" s="1">
        <v>210023</v>
      </c>
      <c r="B20" s="2" t="s">
        <v>20</v>
      </c>
      <c r="C20">
        <f>VLOOKUP(A20,[5]Sheet2!$A:$J,10,FALSE)</f>
        <v>10.382816741883316</v>
      </c>
      <c r="D20">
        <f>VLOOKUP(A20,[5]Sheet2!$A:$I,9,FALSE)</f>
        <v>9.5549470758919455</v>
      </c>
    </row>
    <row r="21" spans="1:4" x14ac:dyDescent="0.25">
      <c r="A21" s="1">
        <v>210024</v>
      </c>
      <c r="B21" s="2" t="s">
        <v>21</v>
      </c>
      <c r="C21">
        <f>VLOOKUP(A21,[5]Sheet2!$A:$J,10,FALSE)</f>
        <v>29.815434833366961</v>
      </c>
      <c r="D21">
        <f>VLOOKUP(A21,[5]Sheet2!$A:$I,9,FALSE)</f>
        <v>28.406826287068995</v>
      </c>
    </row>
    <row r="22" spans="1:4" x14ac:dyDescent="0.25">
      <c r="A22" s="1">
        <v>210027</v>
      </c>
      <c r="B22" s="2" t="s">
        <v>22</v>
      </c>
      <c r="C22">
        <f>VLOOKUP(A22,[5]Sheet2!$A:$J,10,FALSE)</f>
        <v>18.161851847824906</v>
      </c>
      <c r="D22">
        <f>VLOOKUP(A22,[5]Sheet2!$A:$I,9,FALSE)</f>
        <v>18.037902427886447</v>
      </c>
    </row>
    <row r="23" spans="1:4" x14ac:dyDescent="0.25">
      <c r="A23" s="1">
        <v>210028</v>
      </c>
      <c r="B23" s="2" t="s">
        <v>23</v>
      </c>
      <c r="C23">
        <f>VLOOKUP(A23,[5]Sheet2!$A:$J,10,FALSE)</f>
        <v>20.352703434777023</v>
      </c>
      <c r="D23">
        <f>VLOOKUP(A23,[5]Sheet2!$A:$I,9,FALSE)</f>
        <v>19.859680302544973</v>
      </c>
    </row>
    <row r="24" spans="1:4" x14ac:dyDescent="0.25">
      <c r="A24" s="1">
        <v>210029</v>
      </c>
      <c r="B24" s="2" t="s">
        <v>24</v>
      </c>
      <c r="C24">
        <f>VLOOKUP(A24,[5]Sheet2!$A:$J,10,FALSE)</f>
        <v>34.015247133526593</v>
      </c>
      <c r="D24">
        <f>VLOOKUP(A24,[5]Sheet2!$A:$I,9,FALSE)</f>
        <v>35.563771832457022</v>
      </c>
    </row>
    <row r="25" spans="1:4" x14ac:dyDescent="0.25">
      <c r="A25" s="1">
        <v>210030</v>
      </c>
      <c r="B25" s="2" t="s">
        <v>25</v>
      </c>
      <c r="C25">
        <f>VLOOKUP(A25,[5]Sheet2!$A:$J,10,FALSE)</f>
        <v>7.6545732688301937</v>
      </c>
      <c r="D25">
        <f>VLOOKUP(A25,[5]Sheet2!$A:$I,9,FALSE)</f>
        <v>6.006243331884459</v>
      </c>
    </row>
    <row r="26" spans="1:4" x14ac:dyDescent="0.25">
      <c r="A26" s="1">
        <v>210032</v>
      </c>
      <c r="B26" s="2" t="s">
        <v>26</v>
      </c>
      <c r="C26">
        <f>VLOOKUP(A26,[5]Sheet2!$A:$J,10,FALSE)</f>
        <v>10.853943868126665</v>
      </c>
      <c r="D26">
        <f>VLOOKUP(A26,[5]Sheet2!$A:$I,9,FALSE)</f>
        <v>10.222965988380635</v>
      </c>
    </row>
    <row r="27" spans="1:4" x14ac:dyDescent="0.25">
      <c r="A27" s="1">
        <v>210033</v>
      </c>
      <c r="B27" s="2" t="s">
        <v>27</v>
      </c>
      <c r="C27">
        <f>VLOOKUP(A27,[5]Sheet2!$A:$J,10,FALSE)</f>
        <v>17.162183926558225</v>
      </c>
      <c r="D27">
        <f>VLOOKUP(A27,[5]Sheet2!$A:$I,9,FALSE)</f>
        <v>19.07553551296505</v>
      </c>
    </row>
    <row r="28" spans="1:4" x14ac:dyDescent="0.25">
      <c r="A28" s="1">
        <v>210034</v>
      </c>
      <c r="B28" s="2" t="s">
        <v>28</v>
      </c>
      <c r="C28">
        <f>VLOOKUP(A28,[5]Sheet2!$A:$J,10,FALSE)</f>
        <v>34.375786157711154</v>
      </c>
      <c r="D28">
        <f>VLOOKUP(A28,[5]Sheet2!$A:$I,9,FALSE)</f>
        <v>33.08628770882887</v>
      </c>
    </row>
    <row r="29" spans="1:4" x14ac:dyDescent="0.25">
      <c r="A29" s="1">
        <v>210035</v>
      </c>
      <c r="B29" s="2" t="s">
        <v>29</v>
      </c>
      <c r="C29">
        <f>VLOOKUP(A29,[5]Sheet2!$A:$J,10,FALSE)</f>
        <v>9.1191294945362937</v>
      </c>
      <c r="D29">
        <f>VLOOKUP(A29,[5]Sheet2!$A:$I,9,FALSE)</f>
        <v>8.1036978307166105</v>
      </c>
    </row>
    <row r="30" spans="1:4" x14ac:dyDescent="0.25">
      <c r="A30" s="1">
        <v>210037</v>
      </c>
      <c r="B30" s="2" t="s">
        <v>30</v>
      </c>
      <c r="C30">
        <f>VLOOKUP(A30,[5]Sheet2!$A:$J,10,FALSE)</f>
        <v>12.227772227772228</v>
      </c>
      <c r="D30">
        <f>VLOOKUP(A30,[5]Sheet2!$A:$I,9,FALSE)</f>
        <v>10.256410256410257</v>
      </c>
    </row>
    <row r="31" spans="1:4" x14ac:dyDescent="0.25">
      <c r="A31" s="1">
        <v>210038</v>
      </c>
      <c r="B31" s="2" t="s">
        <v>31</v>
      </c>
      <c r="C31">
        <f>VLOOKUP(A31,[5]Sheet2!$A:$J,10,FALSE)</f>
        <v>29.452026624001231</v>
      </c>
      <c r="D31">
        <f>VLOOKUP(A31,[5]Sheet2!$A:$I,9,FALSE)</f>
        <v>28.874106396961359</v>
      </c>
    </row>
    <row r="32" spans="1:4" x14ac:dyDescent="0.25">
      <c r="A32" s="1">
        <v>210039</v>
      </c>
      <c r="B32" s="2" t="s">
        <v>32</v>
      </c>
      <c r="C32">
        <f>VLOOKUP(A32,[5]Sheet2!$A:$J,10,FALSE)</f>
        <v>8.469349317194931</v>
      </c>
      <c r="D32">
        <f>VLOOKUP(A32,[5]Sheet2!$A:$I,9,FALSE)</f>
        <v>8.2727246385210513</v>
      </c>
    </row>
    <row r="33" spans="1:4" x14ac:dyDescent="0.25">
      <c r="A33" s="1">
        <v>210040</v>
      </c>
      <c r="B33" s="2" t="s">
        <v>33</v>
      </c>
      <c r="C33">
        <f>VLOOKUP(A33,[5]Sheet2!$A:$J,10,FALSE)</f>
        <v>19.370590958334585</v>
      </c>
      <c r="D33">
        <f>VLOOKUP(A33,[5]Sheet2!$A:$I,9,FALSE)</f>
        <v>22.007595270210935</v>
      </c>
    </row>
    <row r="34" spans="1:4" x14ac:dyDescent="0.25">
      <c r="A34" s="1">
        <v>210043</v>
      </c>
      <c r="B34" s="2" t="s">
        <v>34</v>
      </c>
      <c r="C34">
        <f>VLOOKUP(A34,[5]Sheet2!$A:$J,10,FALSE)</f>
        <v>12.035189618635016</v>
      </c>
      <c r="D34">
        <f>VLOOKUP(A34,[5]Sheet2!$A:$I,9,FALSE)</f>
        <v>11.853711939787146</v>
      </c>
    </row>
    <row r="35" spans="1:4" x14ac:dyDescent="0.25">
      <c r="A35" s="1">
        <v>210044</v>
      </c>
      <c r="B35" s="2" t="s">
        <v>35</v>
      </c>
      <c r="C35">
        <f>VLOOKUP(A35,[5]Sheet2!$A:$J,10,FALSE)</f>
        <v>10.917358873062915</v>
      </c>
      <c r="D35">
        <f>VLOOKUP(A35,[5]Sheet2!$A:$I,9,FALSE)</f>
        <v>11.232794326264177</v>
      </c>
    </row>
    <row r="36" spans="1:4" x14ac:dyDescent="0.25">
      <c r="A36" s="1">
        <v>210045</v>
      </c>
      <c r="B36" s="2" t="s">
        <v>36</v>
      </c>
      <c r="C36">
        <f>VLOOKUP(A36,[5]Sheet2!$A:$J,10,FALSE)</f>
        <v>12.69648724648691</v>
      </c>
      <c r="D36">
        <f>VLOOKUP(A36,[5]Sheet2!$A:$I,9,FALSE)</f>
        <v>13.562941864867112</v>
      </c>
    </row>
    <row r="37" spans="1:4" x14ac:dyDescent="0.25">
      <c r="A37" s="1">
        <v>210048</v>
      </c>
      <c r="B37" s="2" t="s">
        <v>37</v>
      </c>
      <c r="C37">
        <f>VLOOKUP(A37,[5]Sheet2!$A:$J,10,FALSE)</f>
        <v>8.2344499140545029</v>
      </c>
      <c r="D37">
        <f>VLOOKUP(A37,[5]Sheet2!$A:$I,9,FALSE)</f>
        <v>8.6972766425911061</v>
      </c>
    </row>
    <row r="38" spans="1:4" x14ac:dyDescent="0.25">
      <c r="A38" s="1">
        <v>210049</v>
      </c>
      <c r="B38" s="2" t="s">
        <v>38</v>
      </c>
      <c r="C38">
        <f>VLOOKUP(A38,[5]Sheet2!$A:$J,10,FALSE)</f>
        <v>13.159762676405023</v>
      </c>
      <c r="D38">
        <f>VLOOKUP(A38,[5]Sheet2!$A:$I,9,FALSE)</f>
        <v>13.302201322281926</v>
      </c>
    </row>
    <row r="39" spans="1:4" x14ac:dyDescent="0.25">
      <c r="A39" s="1">
        <v>210051</v>
      </c>
      <c r="B39" s="2" t="s">
        <v>39</v>
      </c>
      <c r="C39">
        <f>VLOOKUP(A39,[5]Sheet2!$A:$J,10,FALSE)</f>
        <v>13.020872299570788</v>
      </c>
      <c r="D39">
        <f>VLOOKUP(A39,[5]Sheet2!$A:$I,9,FALSE)</f>
        <v>12.660860186207415</v>
      </c>
    </row>
    <row r="40" spans="1:4" x14ac:dyDescent="0.25">
      <c r="A40" s="1">
        <v>210055</v>
      </c>
      <c r="B40" s="2" t="s">
        <v>40</v>
      </c>
      <c r="C40" t="e">
        <f>VLOOKUP(A40,[5]Sheet2!$A:$J,10,FALSE)</f>
        <v>#DIV/0!</v>
      </c>
      <c r="D40" t="e">
        <f>VLOOKUP(A40,[5]Sheet2!$A:$I,9,FALSE)</f>
        <v>#DIV/0!</v>
      </c>
    </row>
    <row r="41" spans="1:4" x14ac:dyDescent="0.25">
      <c r="A41" s="1">
        <v>210056</v>
      </c>
      <c r="B41" s="2" t="s">
        <v>41</v>
      </c>
      <c r="C41">
        <f>VLOOKUP(A41,[5]Sheet2!$A:$J,10,FALSE)</f>
        <v>30.418579319332476</v>
      </c>
      <c r="D41">
        <f>VLOOKUP(A41,[5]Sheet2!$A:$I,9,FALSE)</f>
        <v>30.168931342212019</v>
      </c>
    </row>
    <row r="42" spans="1:4" x14ac:dyDescent="0.25">
      <c r="A42" s="1">
        <v>210057</v>
      </c>
      <c r="B42" s="2" t="s">
        <v>42</v>
      </c>
      <c r="C42">
        <f>VLOOKUP(A42,[5]Sheet2!$A:$J,10,FALSE)</f>
        <v>6.8205658799388518</v>
      </c>
      <c r="D42">
        <f>VLOOKUP(A42,[5]Sheet2!$A:$I,9,FALSE)</f>
        <v>6.4102595843798893</v>
      </c>
    </row>
    <row r="43" spans="1:4" x14ac:dyDescent="0.25">
      <c r="A43" s="1">
        <v>210058</v>
      </c>
      <c r="B43" s="2" t="s">
        <v>43</v>
      </c>
      <c r="C43" t="e">
        <f>VLOOKUP(A43,[5]Sheet2!$A:$J,10,FALSE)</f>
        <v>#DIV/0!</v>
      </c>
      <c r="D43" t="e">
        <f>VLOOKUP(A43,[5]Sheet2!$A:$I,9,FALSE)</f>
        <v>#DIV/0!</v>
      </c>
    </row>
    <row r="44" spans="1:4" x14ac:dyDescent="0.25">
      <c r="A44" s="1">
        <v>210060</v>
      </c>
      <c r="B44" s="2" t="s">
        <v>44</v>
      </c>
      <c r="C44">
        <f>VLOOKUP(A44,[5]Sheet2!$A:$J,10,FALSE)</f>
        <v>9.1216525124247045</v>
      </c>
      <c r="D44">
        <f>VLOOKUP(A44,[5]Sheet2!$A:$I,9,FALSE)</f>
        <v>8.872635043152334</v>
      </c>
    </row>
    <row r="45" spans="1:4" x14ac:dyDescent="0.25">
      <c r="A45" s="1">
        <v>210061</v>
      </c>
      <c r="B45" s="2" t="s">
        <v>45</v>
      </c>
      <c r="C45">
        <f>VLOOKUP(A45,[5]Sheet2!$A:$J,10,FALSE)</f>
        <v>13.780355142791933</v>
      </c>
      <c r="D45">
        <f>VLOOKUP(A45,[5]Sheet2!$A:$I,9,FALSE)</f>
        <v>11.703422668535717</v>
      </c>
    </row>
    <row r="46" spans="1:4" x14ac:dyDescent="0.25">
      <c r="A46" s="1">
        <v>210062</v>
      </c>
      <c r="B46" s="2" t="s">
        <v>46</v>
      </c>
      <c r="C46">
        <f>VLOOKUP(A46,[5]Sheet2!$A:$J,10,FALSE)</f>
        <v>16.120971448754094</v>
      </c>
      <c r="D46">
        <f>VLOOKUP(A46,[5]Sheet2!$A:$I,9,FALSE)</f>
        <v>16.488735326242608</v>
      </c>
    </row>
    <row r="47" spans="1:4" x14ac:dyDescent="0.25">
      <c r="A47" s="1">
        <v>210063</v>
      </c>
      <c r="B47" s="2" t="s">
        <v>47</v>
      </c>
      <c r="C47">
        <f>VLOOKUP(A47,[5]Sheet2!$A:$J,10,FALSE)</f>
        <v>13.317680634080176</v>
      </c>
      <c r="D47">
        <f>VLOOKUP(A47,[5]Sheet2!$A:$I,9,FALSE)</f>
        <v>12.717226000062062</v>
      </c>
    </row>
    <row r="48" spans="1:4" x14ac:dyDescent="0.25">
      <c r="A48" s="1">
        <v>210064</v>
      </c>
      <c r="B48" s="2" t="s">
        <v>48</v>
      </c>
      <c r="C48">
        <f>VLOOKUP(A48,[5]Sheet2!$A:$J,10,FALSE)</f>
        <v>14.391770672846812</v>
      </c>
      <c r="D48">
        <f>VLOOKUP(A48,[5]Sheet2!$A:$I,9,FALSE)</f>
        <v>15.144216644503524</v>
      </c>
    </row>
    <row r="49" spans="1:4" x14ac:dyDescent="0.25">
      <c r="A49" s="1">
        <v>210065</v>
      </c>
      <c r="B49" s="2" t="s">
        <v>49</v>
      </c>
      <c r="C49">
        <f>VLOOKUP(A49,[5]Sheet2!$A:$J,10,FALSE)</f>
        <v>6.0725825275728704</v>
      </c>
      <c r="D49">
        <f>VLOOKUP(A49,[5]Sheet2!$A:$I,9,FALSE)</f>
        <v>6.4021169660085153</v>
      </c>
    </row>
    <row r="50" spans="1:4" x14ac:dyDescent="0.25">
      <c r="A50" t="s">
        <v>66</v>
      </c>
      <c r="B50" s="3" t="s">
        <v>66</v>
      </c>
      <c r="C50">
        <f>VLOOKUP(A50,[5]Sheet2!$A:$J,10,FALSE)</f>
        <v>15.046267570155051</v>
      </c>
      <c r="D50">
        <f>VLOOKUP(A50,[5]Sheet2!$A:$I,9,FALSE)</f>
        <v>14.94106232725415</v>
      </c>
    </row>
  </sheetData>
  <autoFilter ref="A1:D1" xr:uid="{00000000-0009-0000-0000-000004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10" sqref="C10"/>
    </sheetView>
  </sheetViews>
  <sheetFormatPr defaultColWidth="8.85546875" defaultRowHeight="15" x14ac:dyDescent="0.25"/>
  <cols>
    <col min="1" max="1" width="30.42578125" customWidth="1"/>
    <col min="3" max="3" width="47.28515625" customWidth="1"/>
    <col min="4" max="4" width="43.42578125" customWidth="1"/>
  </cols>
  <sheetData>
    <row r="1" spans="1:4" x14ac:dyDescent="0.25">
      <c r="A1" s="33" t="s">
        <v>115</v>
      </c>
      <c r="B1" s="33" t="s">
        <v>114</v>
      </c>
      <c r="C1" s="33" t="s">
        <v>117</v>
      </c>
      <c r="D1" s="33" t="s">
        <v>118</v>
      </c>
    </row>
    <row r="2" spans="1:4" x14ac:dyDescent="0.25">
      <c r="A2" s="30" t="s">
        <v>112</v>
      </c>
      <c r="B2" s="32">
        <v>43564</v>
      </c>
      <c r="C2" s="30"/>
      <c r="D2" s="30"/>
    </row>
    <row r="3" spans="1:4" x14ac:dyDescent="0.25">
      <c r="A3" s="30" t="s">
        <v>113</v>
      </c>
      <c r="B3" s="32">
        <v>43636</v>
      </c>
      <c r="C3" s="30" t="s">
        <v>116</v>
      </c>
      <c r="D3" s="31"/>
    </row>
    <row r="4" spans="1:4" ht="39" x14ac:dyDescent="0.25">
      <c r="A4" s="142" t="s">
        <v>113</v>
      </c>
      <c r="B4" s="143">
        <v>43675</v>
      </c>
      <c r="C4" s="34" t="s">
        <v>120</v>
      </c>
      <c r="D4" s="34" t="s">
        <v>119</v>
      </c>
    </row>
    <row r="5" spans="1:4" ht="39" x14ac:dyDescent="0.25">
      <c r="A5" s="142"/>
      <c r="B5" s="143"/>
      <c r="C5" s="34" t="s">
        <v>122</v>
      </c>
      <c r="D5" s="34" t="s">
        <v>121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374A64-FF61-46C4-AC23-156C0D1B362D}"/>
</file>

<file path=customXml/itemProps2.xml><?xml version="1.0" encoding="utf-8"?>
<ds:datastoreItem xmlns:ds="http://schemas.openxmlformats.org/officeDocument/2006/customXml" ds:itemID="{0065C490-BED2-4536-A040-9130B143893E}">
  <ds:schemaRefs>
    <ds:schemaRef ds:uri="http://schemas.openxmlformats.org/package/2006/metadata/core-properties"/>
    <ds:schemaRef ds:uri="d1b2894f-de82-4df1-a27e-6a7ee325bdc9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EEB0A5-713D-4655-B72D-8A2A127E3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Savings</vt:lpstr>
      <vt:lpstr>Statewide PAU Revenue</vt:lpstr>
      <vt:lpstr>PAU Performance</vt:lpstr>
      <vt:lpstr>Hospital PAU Savings</vt:lpstr>
      <vt:lpstr>Hospital PAU Savings (NEW) $0</vt:lpstr>
      <vt:lpstr>Sheet1</vt:lpstr>
      <vt:lpstr>change log</vt:lpstr>
      <vt:lpstr>'Hospital PAU Savings'!Print_Area</vt:lpstr>
      <vt:lpstr>'Hospital PAU Savings (NEW) $0'!Print_Area</vt:lpstr>
      <vt:lpstr>'Hospital PAU Savings'!Print_Titles</vt:lpstr>
      <vt:lpstr>'Hospital PAU Savings (NEW) $0'!Print_Titles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Prudence Akindo;Laura Mandel</dc:creator>
  <cp:lastModifiedBy>Prudence Akindo</cp:lastModifiedBy>
  <cp:lastPrinted>2019-04-30T18:56:27Z</cp:lastPrinted>
  <dcterms:created xsi:type="dcterms:W3CDTF">2017-08-22T16:40:20Z</dcterms:created>
  <dcterms:modified xsi:type="dcterms:W3CDTF">2026-05-19T18:29:54Z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